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25" windowWidth="14805" windowHeight="7590" firstSheet="7" activeTab="11"/>
  </bookViews>
  <sheets>
    <sheet name="6 месяцев" sheetId="1" r:id="rId1"/>
    <sheet name="Соц.поддержка" sheetId="2" r:id="rId2"/>
    <sheet name="Град-во и архит-ра" sheetId="3" r:id="rId3"/>
    <sheet name="здравоохранение" sheetId="4" r:id="rId4"/>
    <sheet name="охрана труда" sheetId="5" r:id="rId5"/>
    <sheet name="доступная среда" sheetId="6" r:id="rId6"/>
    <sheet name="управ-ние мун.финансами" sheetId="7" r:id="rId7"/>
    <sheet name="сми" sheetId="8" r:id="rId8"/>
    <sheet name="Коррупция" sheetId="9" r:id="rId9"/>
    <sheet name="Обеспеч.безоп.населения" sheetId="10" r:id="rId10"/>
    <sheet name="экстремизм,террор,нар-ки,правон" sheetId="11" r:id="rId11"/>
    <sheet name="дорожное хоз-во" sheetId="12" r:id="rId12"/>
    <sheet name="курорты" sheetId="13" r:id="rId13"/>
    <sheet name="имущество и земля" sheetId="14" r:id="rId14"/>
    <sheet name="ФК и спорт" sheetId="15" r:id="rId15"/>
    <sheet name="развитие  в сфере стр-ва" sheetId="16" r:id="rId16"/>
    <sheet name="молодежь" sheetId="17" r:id="rId17"/>
    <sheet name="образование" sheetId="18" r:id="rId18"/>
    <sheet name="дети тамани" sheetId="19" r:id="rId19"/>
    <sheet name="село" sheetId="20" r:id="rId20"/>
    <sheet name="мун.служба" sheetId="21" r:id="rId21"/>
    <sheet name="развитие экономики" sheetId="22" r:id="rId22"/>
    <sheet name="мун.полит и гражд.общ-во" sheetId="23" r:id="rId23"/>
    <sheet name="КУЛЬТУРА" sheetId="24" r:id="rId24"/>
    <sheet name="ЭФ.МУН.УПРАВЛЕНИЕ" sheetId="25" r:id="rId25"/>
    <sheet name="Град.и землеустр-во" sheetId="26" r:id="rId26"/>
    <sheet name="ЖКХ и экология" sheetId="27" r:id="rId27"/>
    <sheet name="качество" sheetId="28" r:id="rId28"/>
    <sheet name="неком.орган-ции" sheetId="29" r:id="rId29"/>
    <sheet name="электр.прав-во" sheetId="30" r:id="rId30"/>
    <sheet name="обеспеч.жильем молод.семей" sheetId="31" r:id="rId31"/>
  </sheets>
  <calcPr calcId="144525" concurrentCalc="0"/>
</workbook>
</file>

<file path=xl/calcChain.xml><?xml version="1.0" encoding="utf-8"?>
<calcChain xmlns="http://schemas.openxmlformats.org/spreadsheetml/2006/main">
  <c r="D8" i="30" l="1"/>
  <c r="C8" i="30"/>
  <c r="D8" i="20"/>
  <c r="C8" i="20"/>
  <c r="D8" i="16"/>
  <c r="E22" i="30"/>
  <c r="D7" i="5"/>
  <c r="C7" i="5"/>
  <c r="D8" i="2"/>
  <c r="C8" i="2"/>
  <c r="D33" i="2"/>
  <c r="C33" i="2"/>
  <c r="D34" i="2"/>
  <c r="E34" i="2"/>
  <c r="C34" i="2"/>
  <c r="E58" i="2"/>
  <c r="E52" i="2"/>
  <c r="E49" i="2"/>
  <c r="E46" i="2"/>
  <c r="E43" i="2"/>
  <c r="E40" i="2"/>
  <c r="E37" i="2"/>
  <c r="E33" i="2"/>
  <c r="E10" i="1"/>
  <c r="D10" i="1"/>
  <c r="C10" i="1"/>
  <c r="F35" i="1"/>
  <c r="E35" i="1"/>
  <c r="D35" i="1"/>
  <c r="C35" i="1"/>
  <c r="F12" i="1"/>
  <c r="E12" i="1"/>
  <c r="D12" i="1"/>
  <c r="C12" i="1"/>
  <c r="F7" i="1"/>
  <c r="E7" i="1"/>
  <c r="D7" i="1"/>
  <c r="F31" i="1"/>
  <c r="E31" i="1"/>
  <c r="D31" i="1"/>
  <c r="C31" i="1"/>
  <c r="F23" i="1"/>
  <c r="E23" i="1"/>
  <c r="D23" i="1"/>
  <c r="C23" i="1"/>
  <c r="F21" i="1"/>
  <c r="E21" i="1"/>
  <c r="C21" i="1"/>
  <c r="D8" i="31"/>
  <c r="C8" i="31"/>
  <c r="C6" i="31"/>
  <c r="E11" i="31"/>
  <c r="D6" i="30"/>
  <c r="C6" i="30"/>
  <c r="E20" i="30"/>
  <c r="E17" i="30"/>
  <c r="E14" i="30"/>
  <c r="E11" i="30"/>
  <c r="D8" i="29"/>
  <c r="D6" i="29"/>
  <c r="C8" i="29"/>
  <c r="C6" i="29"/>
  <c r="E48" i="29"/>
  <c r="E44" i="29"/>
  <c r="E40" i="29"/>
  <c r="E36" i="29"/>
  <c r="E32" i="29"/>
  <c r="E28" i="29"/>
  <c r="E24" i="29"/>
  <c r="E20" i="29"/>
  <c r="E16" i="29"/>
  <c r="E12" i="29"/>
  <c r="D21" i="1"/>
  <c r="E8" i="31"/>
  <c r="D6" i="31"/>
  <c r="E6" i="31"/>
  <c r="E8" i="30"/>
  <c r="E6" i="30"/>
  <c r="E8" i="29"/>
  <c r="E6" i="29"/>
  <c r="D10" i="28"/>
  <c r="C10" i="28"/>
  <c r="E10" i="28"/>
  <c r="E13" i="28"/>
  <c r="E43" i="27"/>
  <c r="E46" i="27"/>
  <c r="E40" i="27"/>
  <c r="E30" i="27"/>
  <c r="E33" i="27"/>
  <c r="E21" i="27"/>
  <c r="E24" i="27"/>
  <c r="E27" i="27"/>
  <c r="E15" i="27"/>
  <c r="E12" i="27"/>
  <c r="C8" i="28"/>
  <c r="D8" i="28"/>
  <c r="E8" i="28"/>
  <c r="E81" i="22"/>
  <c r="C11" i="19"/>
  <c r="D12" i="19"/>
  <c r="C12" i="19"/>
  <c r="D11" i="19"/>
  <c r="E40" i="19"/>
  <c r="D37" i="19"/>
  <c r="E37" i="19"/>
  <c r="C37" i="19"/>
  <c r="E28" i="19"/>
  <c r="E30" i="19"/>
  <c r="D13" i="17"/>
  <c r="D82" i="17"/>
  <c r="C82" i="17"/>
  <c r="C13" i="17"/>
  <c r="D14" i="15"/>
  <c r="D10" i="15"/>
  <c r="E58" i="15"/>
  <c r="E54" i="15"/>
  <c r="E20" i="19"/>
  <c r="D7" i="8"/>
  <c r="C7" i="8"/>
  <c r="C8" i="16"/>
  <c r="E16" i="16"/>
  <c r="E19" i="16"/>
  <c r="E22" i="16"/>
  <c r="E25" i="16"/>
  <c r="E28" i="16"/>
  <c r="E31" i="16"/>
  <c r="E13" i="16"/>
  <c r="E8" i="16"/>
  <c r="D10" i="16"/>
  <c r="F10" i="1"/>
  <c r="C10" i="16"/>
  <c r="E22" i="15"/>
  <c r="E26" i="15"/>
  <c r="E30" i="15"/>
  <c r="E34" i="15"/>
  <c r="E37" i="15"/>
  <c r="E38" i="15"/>
  <c r="E42" i="15"/>
  <c r="E45" i="15"/>
  <c r="E18" i="15"/>
  <c r="C10" i="15"/>
  <c r="C9" i="15"/>
  <c r="C8" i="15"/>
  <c r="D50" i="15"/>
  <c r="C50" i="15"/>
  <c r="C48" i="15"/>
  <c r="D49" i="15"/>
  <c r="C49" i="15"/>
  <c r="C14" i="15"/>
  <c r="E14" i="15"/>
  <c r="D13" i="15"/>
  <c r="E13" i="15"/>
  <c r="C13" i="15"/>
  <c r="C12" i="15"/>
  <c r="D9" i="15"/>
  <c r="E9" i="15"/>
  <c r="D48" i="15"/>
  <c r="E48" i="15"/>
  <c r="D12" i="15"/>
  <c r="E12" i="15"/>
  <c r="E50" i="15"/>
  <c r="D8" i="15"/>
  <c r="E8" i="15"/>
  <c r="E10" i="15"/>
  <c r="E13" i="9"/>
  <c r="F11" i="1"/>
  <c r="E11" i="1"/>
  <c r="D11" i="1"/>
  <c r="C11" i="1"/>
  <c r="E9" i="7"/>
  <c r="D7" i="7"/>
  <c r="E7" i="7"/>
  <c r="C7" i="7"/>
  <c r="D7" i="6"/>
  <c r="C7" i="6"/>
  <c r="D9" i="6"/>
  <c r="C9" i="6"/>
  <c r="D8" i="6"/>
  <c r="C8" i="6"/>
  <c r="F22" i="1"/>
  <c r="E22" i="1"/>
  <c r="D22" i="1"/>
  <c r="C22" i="1"/>
  <c r="E20" i="1"/>
  <c r="D20" i="1"/>
  <c r="C20" i="1"/>
  <c r="D38" i="27"/>
  <c r="C38" i="27"/>
  <c r="D37" i="27"/>
  <c r="E37" i="27"/>
  <c r="C37" i="27"/>
  <c r="D36" i="27"/>
  <c r="C36" i="27"/>
  <c r="C35" i="27"/>
  <c r="E18" i="27"/>
  <c r="D9" i="27"/>
  <c r="E9" i="27"/>
  <c r="C9" i="27"/>
  <c r="D8" i="27"/>
  <c r="E8" i="27"/>
  <c r="C8" i="27"/>
  <c r="C7" i="27"/>
  <c r="F20" i="1"/>
  <c r="D35" i="27"/>
  <c r="E35" i="27"/>
  <c r="D7" i="27"/>
  <c r="E7" i="27"/>
  <c r="E5" i="1"/>
  <c r="D5" i="1"/>
  <c r="C5" i="1"/>
  <c r="D36" i="1"/>
  <c r="C36" i="1"/>
  <c r="F30" i="1"/>
  <c r="E30" i="1"/>
  <c r="D30" i="1"/>
  <c r="C30" i="1"/>
  <c r="E28" i="1"/>
  <c r="C28" i="1"/>
  <c r="D29" i="1"/>
  <c r="F4" i="1"/>
  <c r="E4" i="1"/>
  <c r="D4" i="1"/>
  <c r="C4" i="1"/>
  <c r="F38" i="1"/>
  <c r="D38" i="1"/>
  <c r="C38" i="1"/>
  <c r="D18" i="1"/>
  <c r="C18" i="1"/>
  <c r="E24" i="1"/>
  <c r="C24" i="1"/>
  <c r="F33" i="1"/>
  <c r="E33" i="1"/>
  <c r="D33" i="1"/>
  <c r="C33" i="1"/>
  <c r="E19" i="1"/>
  <c r="D19" i="1"/>
  <c r="C19" i="1"/>
  <c r="F26" i="1"/>
  <c r="E26" i="1"/>
  <c r="D26" i="1"/>
  <c r="C26" i="1"/>
  <c r="F25" i="1"/>
  <c r="D25" i="1"/>
  <c r="F17" i="1"/>
  <c r="E17" i="1"/>
  <c r="D17" i="1"/>
  <c r="C17" i="1"/>
  <c r="F16" i="1"/>
  <c r="E16" i="1"/>
  <c r="D16" i="1"/>
  <c r="C16" i="1"/>
  <c r="F14" i="1"/>
  <c r="E14" i="1"/>
  <c r="D14" i="1"/>
  <c r="C14" i="1"/>
  <c r="F13" i="1"/>
  <c r="E13" i="1"/>
  <c r="D13" i="1"/>
  <c r="C13" i="1"/>
  <c r="F39" i="1"/>
  <c r="E39" i="1"/>
  <c r="D39" i="1"/>
  <c r="C39" i="1"/>
  <c r="F8" i="1"/>
  <c r="E8" i="1"/>
  <c r="D8" i="1"/>
  <c r="E9" i="1"/>
  <c r="C9" i="1"/>
  <c r="F9" i="1"/>
  <c r="D9" i="1"/>
  <c r="F6" i="1"/>
  <c r="E6" i="1"/>
  <c r="D6" i="1"/>
  <c r="C6" i="1"/>
  <c r="E34" i="1"/>
  <c r="F34" i="1"/>
  <c r="D34" i="1"/>
  <c r="C34" i="1"/>
  <c r="D16" i="22"/>
  <c r="C16" i="22"/>
  <c r="D15" i="22"/>
  <c r="C15" i="22"/>
  <c r="D14" i="22"/>
  <c r="C14" i="22"/>
  <c r="E22" i="26"/>
  <c r="E13" i="26"/>
  <c r="E16" i="26"/>
  <c r="E19" i="26"/>
  <c r="C8" i="26"/>
  <c r="D10" i="26"/>
  <c r="F5" i="1"/>
  <c r="C10" i="26"/>
  <c r="D9" i="26"/>
  <c r="C9" i="26"/>
  <c r="D8" i="26"/>
  <c r="E8" i="26"/>
  <c r="E10" i="26"/>
  <c r="E23" i="25"/>
  <c r="E26" i="25"/>
  <c r="E20" i="25"/>
  <c r="E12" i="25"/>
  <c r="E13" i="25"/>
  <c r="D9" i="25"/>
  <c r="E36" i="1"/>
  <c r="C9" i="25"/>
  <c r="D17" i="25"/>
  <c r="D15" i="25"/>
  <c r="C17" i="25"/>
  <c r="C15" i="25"/>
  <c r="E35" i="25"/>
  <c r="E32" i="25"/>
  <c r="D29" i="25"/>
  <c r="E29" i="25"/>
  <c r="C29" i="25"/>
  <c r="D10" i="25"/>
  <c r="C10" i="25"/>
  <c r="C8" i="25"/>
  <c r="E9" i="25"/>
  <c r="E17" i="25"/>
  <c r="E15" i="25"/>
  <c r="F36" i="1"/>
  <c r="D8" i="25"/>
  <c r="E8" i="25"/>
  <c r="E10" i="25"/>
  <c r="E139" i="24"/>
  <c r="E133" i="24"/>
  <c r="E130" i="24"/>
  <c r="E127" i="24"/>
  <c r="E124" i="24"/>
  <c r="E121" i="24"/>
  <c r="D118" i="24"/>
  <c r="E118" i="24"/>
  <c r="C118" i="24"/>
  <c r="D112" i="24"/>
  <c r="C112" i="24"/>
  <c r="E109" i="24"/>
  <c r="E105" i="24"/>
  <c r="E103" i="24"/>
  <c r="E102" i="24"/>
  <c r="E100" i="24"/>
  <c r="D91" i="24"/>
  <c r="E91" i="24"/>
  <c r="C91" i="24"/>
  <c r="D90" i="24"/>
  <c r="C90" i="24"/>
  <c r="E90" i="24"/>
  <c r="E73" i="24"/>
  <c r="E61" i="24"/>
  <c r="E58" i="24"/>
  <c r="E49" i="24"/>
  <c r="E37" i="24"/>
  <c r="C25" i="24"/>
  <c r="E22" i="24"/>
  <c r="D13" i="24"/>
  <c r="C13" i="24"/>
  <c r="E13" i="24"/>
  <c r="D10" i="24"/>
  <c r="D9" i="24"/>
  <c r="C9" i="24"/>
  <c r="D8" i="24"/>
  <c r="E9" i="24"/>
  <c r="C10" i="24"/>
  <c r="C8" i="24"/>
  <c r="E8" i="24"/>
  <c r="E10" i="24"/>
  <c r="D11" i="23"/>
  <c r="F28" i="1"/>
  <c r="C11" i="23"/>
  <c r="D13" i="23"/>
  <c r="E13" i="23"/>
  <c r="C13" i="23"/>
  <c r="C9" i="23"/>
  <c r="E15" i="23"/>
  <c r="E11" i="23"/>
  <c r="D28" i="1"/>
  <c r="D9" i="23"/>
  <c r="E9" i="23"/>
  <c r="D12" i="22"/>
  <c r="C12" i="22"/>
  <c r="C11" i="22"/>
  <c r="E55" i="22"/>
  <c r="E58" i="22"/>
  <c r="E61" i="22"/>
  <c r="E49" i="22"/>
  <c r="E71" i="22"/>
  <c r="E74" i="22"/>
  <c r="E68" i="22"/>
  <c r="D78" i="22"/>
  <c r="D76" i="22"/>
  <c r="C78" i="22"/>
  <c r="C10" i="22"/>
  <c r="C29" i="1"/>
  <c r="D65" i="22"/>
  <c r="E65" i="22"/>
  <c r="C65" i="22"/>
  <c r="D46" i="22"/>
  <c r="E46" i="22"/>
  <c r="C46" i="22"/>
  <c r="C44" i="22"/>
  <c r="D44" i="22"/>
  <c r="E44" i="22"/>
  <c r="D10" i="22"/>
  <c r="E29" i="1"/>
  <c r="D11" i="22"/>
  <c r="C9" i="22"/>
  <c r="E15" i="22"/>
  <c r="D13" i="22"/>
  <c r="C13" i="22"/>
  <c r="E78" i="22"/>
  <c r="C76" i="22"/>
  <c r="E76" i="22"/>
  <c r="D63" i="22"/>
  <c r="C63" i="22"/>
  <c r="F29" i="1"/>
  <c r="E63" i="22"/>
  <c r="D9" i="22"/>
  <c r="E9" i="22"/>
  <c r="E11" i="22"/>
  <c r="E13" i="22"/>
  <c r="D8" i="21"/>
  <c r="E8" i="21"/>
  <c r="C8" i="21"/>
  <c r="E10" i="21"/>
  <c r="E9" i="20"/>
  <c r="D9" i="20"/>
  <c r="C9" i="20"/>
  <c r="D11" i="20"/>
  <c r="D12" i="20"/>
  <c r="C12" i="20"/>
  <c r="C11" i="20"/>
  <c r="D10" i="20"/>
  <c r="E38" i="1"/>
  <c r="C10" i="20"/>
  <c r="E31" i="20"/>
  <c r="E28" i="20"/>
  <c r="E26" i="20"/>
  <c r="E22" i="20"/>
  <c r="E15" i="20"/>
  <c r="E10" i="20"/>
  <c r="E11" i="20"/>
  <c r="E8" i="20"/>
  <c r="D9" i="19"/>
  <c r="C9" i="19"/>
  <c r="D27" i="1"/>
  <c r="D36" i="19"/>
  <c r="D8" i="19"/>
  <c r="E27" i="1"/>
  <c r="C36" i="19"/>
  <c r="E15" i="19"/>
  <c r="E18" i="19"/>
  <c r="E25" i="19"/>
  <c r="E34" i="19"/>
  <c r="F27" i="1"/>
  <c r="E36" i="19"/>
  <c r="C8" i="19"/>
  <c r="C27" i="1"/>
  <c r="E11" i="19"/>
  <c r="E9" i="19"/>
  <c r="E12" i="19"/>
  <c r="D7" i="19"/>
  <c r="C7" i="19"/>
  <c r="E8" i="19"/>
  <c r="E7" i="19"/>
  <c r="E154" i="18"/>
  <c r="E151" i="18"/>
  <c r="E148" i="18"/>
  <c r="E145" i="18"/>
  <c r="E142" i="18"/>
  <c r="E139" i="18"/>
  <c r="E136" i="18"/>
  <c r="E133" i="18"/>
  <c r="E130" i="18"/>
  <c r="E127" i="18"/>
  <c r="E124" i="18"/>
  <c r="E123" i="18"/>
  <c r="E121" i="18"/>
  <c r="E120" i="18"/>
  <c r="E117" i="18"/>
  <c r="E114" i="18"/>
  <c r="E112" i="18"/>
  <c r="E111" i="18"/>
  <c r="E109" i="18"/>
  <c r="E106" i="18"/>
  <c r="E103" i="18"/>
  <c r="E94" i="18"/>
  <c r="E90" i="18"/>
  <c r="E82" i="18"/>
  <c r="E79" i="18"/>
  <c r="E75" i="18"/>
  <c r="E72" i="18"/>
  <c r="E69" i="18"/>
  <c r="E67" i="18"/>
  <c r="E64" i="18"/>
  <c r="E61" i="18"/>
  <c r="E58" i="18"/>
  <c r="E55" i="18"/>
  <c r="E52" i="18"/>
  <c r="E49" i="18"/>
  <c r="E46" i="18"/>
  <c r="E43" i="18"/>
  <c r="E40" i="18"/>
  <c r="E37" i="18"/>
  <c r="E34" i="18"/>
  <c r="E31" i="18"/>
  <c r="E28" i="18"/>
  <c r="E25" i="18"/>
  <c r="E24" i="18"/>
  <c r="E22" i="18"/>
  <c r="E21" i="18"/>
  <c r="E19" i="18"/>
  <c r="E16" i="18"/>
  <c r="E15" i="18"/>
  <c r="E13" i="18"/>
  <c r="D10" i="18"/>
  <c r="F18" i="1"/>
  <c r="C10" i="18"/>
  <c r="D9" i="18"/>
  <c r="E18" i="1"/>
  <c r="C9" i="18"/>
  <c r="E10" i="18"/>
  <c r="E9" i="18"/>
  <c r="E91" i="17"/>
  <c r="E88" i="17"/>
  <c r="E85" i="17"/>
  <c r="E79" i="17"/>
  <c r="E76" i="17"/>
  <c r="E73" i="17"/>
  <c r="E70" i="17"/>
  <c r="E67" i="17"/>
  <c r="E64" i="17"/>
  <c r="E61" i="17"/>
  <c r="E58" i="17"/>
  <c r="E55" i="17"/>
  <c r="E52" i="17"/>
  <c r="E49" i="17"/>
  <c r="E46" i="17"/>
  <c r="E43" i="17"/>
  <c r="E40" i="17"/>
  <c r="E37" i="17"/>
  <c r="E34" i="17"/>
  <c r="E31" i="17"/>
  <c r="E28" i="17"/>
  <c r="E25" i="17"/>
  <c r="E22" i="17"/>
  <c r="E19" i="17"/>
  <c r="E16" i="17"/>
  <c r="D10" i="17"/>
  <c r="E82" i="17"/>
  <c r="C10" i="17"/>
  <c r="E13" i="17"/>
  <c r="E15" i="1"/>
  <c r="F15" i="1"/>
  <c r="D15" i="1"/>
  <c r="C15" i="1"/>
  <c r="E10" i="16"/>
  <c r="C8" i="17"/>
  <c r="D24" i="1"/>
  <c r="D8" i="17"/>
  <c r="E8" i="17"/>
  <c r="F24" i="1"/>
  <c r="E10" i="17"/>
  <c r="D10" i="14"/>
  <c r="C10" i="14"/>
  <c r="E9" i="14"/>
  <c r="D9" i="14"/>
  <c r="C9" i="14"/>
  <c r="D8" i="14"/>
  <c r="E8" i="14"/>
  <c r="F19" i="1"/>
  <c r="E10" i="14"/>
  <c r="C8" i="14"/>
  <c r="E22" i="13"/>
  <c r="E19" i="13"/>
  <c r="E16" i="13"/>
  <c r="E13" i="13"/>
  <c r="D10" i="13"/>
  <c r="E10" i="13"/>
  <c r="D8" i="13"/>
  <c r="E8" i="13"/>
  <c r="D61" i="12"/>
  <c r="C61" i="12"/>
  <c r="E61" i="12"/>
  <c r="D60" i="12"/>
  <c r="E60" i="12"/>
  <c r="C60" i="12"/>
  <c r="C8" i="12"/>
  <c r="C25" i="1"/>
  <c r="D39" i="12"/>
  <c r="E39" i="12"/>
  <c r="C39" i="12"/>
  <c r="E36" i="12"/>
  <c r="E33" i="12"/>
  <c r="E30" i="12"/>
  <c r="E27" i="12"/>
  <c r="D24" i="12"/>
  <c r="D9" i="12"/>
  <c r="C24" i="12"/>
  <c r="C9" i="12"/>
  <c r="D10" i="12"/>
  <c r="D8" i="12"/>
  <c r="E25" i="1"/>
  <c r="C7" i="12"/>
  <c r="E9" i="12"/>
  <c r="D7" i="12"/>
  <c r="E10" i="12"/>
  <c r="E8" i="12"/>
  <c r="C10" i="12"/>
  <c r="E24" i="12"/>
  <c r="E7" i="12"/>
  <c r="D10" i="3"/>
  <c r="C10" i="3"/>
  <c r="D9" i="3"/>
  <c r="C9" i="3"/>
  <c r="D8" i="3"/>
  <c r="C8" i="3"/>
  <c r="C7" i="3"/>
  <c r="D20" i="3"/>
  <c r="C22" i="3"/>
  <c r="C21" i="3"/>
  <c r="C7" i="1"/>
  <c r="C20" i="3"/>
  <c r="D7" i="3"/>
  <c r="D7" i="2"/>
  <c r="C7" i="2"/>
  <c r="E9" i="2"/>
  <c r="D9" i="2"/>
  <c r="C9" i="2"/>
  <c r="E8" i="2"/>
  <c r="E19" i="2"/>
  <c r="D19" i="2"/>
  <c r="C19" i="2"/>
  <c r="D18" i="2"/>
  <c r="C18" i="2"/>
  <c r="D10" i="4"/>
  <c r="C10" i="4"/>
  <c r="D45" i="4"/>
  <c r="D9" i="4"/>
  <c r="F32" i="1"/>
  <c r="C45" i="4"/>
  <c r="C9" i="4"/>
  <c r="D32" i="1"/>
  <c r="D44" i="4"/>
  <c r="C44" i="4"/>
  <c r="D13" i="4"/>
  <c r="C13" i="4"/>
  <c r="D12" i="4"/>
  <c r="C12" i="4"/>
  <c r="D11" i="4"/>
  <c r="C11" i="4"/>
  <c r="C8" i="4"/>
  <c r="C32" i="1"/>
  <c r="D8" i="9"/>
  <c r="C8" i="9"/>
  <c r="E38" i="11"/>
  <c r="E41" i="11"/>
  <c r="E44" i="11"/>
  <c r="E47" i="11"/>
  <c r="E50" i="11"/>
  <c r="E35" i="11"/>
  <c r="D35" i="11"/>
  <c r="C35" i="11"/>
  <c r="E29" i="11"/>
  <c r="D29" i="11"/>
  <c r="C29" i="11"/>
  <c r="D17" i="11"/>
  <c r="C17" i="11"/>
  <c r="E8" i="11"/>
  <c r="D8" i="11"/>
  <c r="C8" i="11"/>
  <c r="E20" i="11"/>
  <c r="E23" i="11"/>
  <c r="E26" i="11"/>
  <c r="E11" i="11"/>
  <c r="D12" i="10"/>
  <c r="D9" i="10"/>
  <c r="C12" i="10"/>
  <c r="E11" i="10"/>
  <c r="D11" i="10"/>
  <c r="D8" i="10"/>
  <c r="C11" i="10"/>
  <c r="C8" i="10"/>
  <c r="D10" i="10"/>
  <c r="C10" i="10"/>
  <c r="C9" i="10"/>
  <c r="E18" i="10"/>
  <c r="E21" i="10"/>
  <c r="E23" i="10"/>
  <c r="E27" i="10"/>
  <c r="E30" i="10"/>
  <c r="E39" i="10"/>
  <c r="E42" i="10"/>
  <c r="E15" i="10"/>
  <c r="E7" i="2"/>
  <c r="E17" i="11"/>
  <c r="E12" i="10"/>
  <c r="E9" i="10"/>
  <c r="D7" i="10"/>
  <c r="E10" i="10"/>
  <c r="E8" i="10"/>
  <c r="C7" i="10"/>
  <c r="E10" i="9"/>
  <c r="E8" i="9"/>
  <c r="E7" i="10"/>
  <c r="E9" i="8"/>
  <c r="E7" i="8"/>
  <c r="E9" i="6"/>
  <c r="E8" i="6"/>
  <c r="E7" i="6"/>
  <c r="D9" i="5"/>
  <c r="C9" i="5"/>
  <c r="D10" i="5"/>
  <c r="C10" i="5"/>
  <c r="E10" i="5"/>
  <c r="E16" i="5"/>
  <c r="E19" i="5"/>
  <c r="E22" i="5"/>
  <c r="E12" i="5"/>
  <c r="E46" i="5"/>
  <c r="E49" i="5"/>
  <c r="E52" i="5"/>
  <c r="E42" i="5"/>
  <c r="E7" i="5"/>
  <c r="E9" i="5"/>
  <c r="E92" i="4"/>
  <c r="E89" i="4"/>
  <c r="D89" i="4"/>
  <c r="C89" i="4"/>
  <c r="E86" i="4"/>
  <c r="D79" i="4"/>
  <c r="C79" i="4"/>
  <c r="D78" i="4"/>
  <c r="C78" i="4"/>
  <c r="D77" i="4"/>
  <c r="E77" i="4"/>
  <c r="C77" i="4"/>
  <c r="E75" i="4"/>
  <c r="E72" i="4"/>
  <c r="E69" i="4"/>
  <c r="E63" i="4"/>
  <c r="E51" i="4"/>
  <c r="E48" i="4"/>
  <c r="D46" i="4"/>
  <c r="C46" i="4"/>
  <c r="E45" i="4"/>
  <c r="E41" i="4"/>
  <c r="D40" i="4"/>
  <c r="C40" i="4"/>
  <c r="D39" i="4"/>
  <c r="C39" i="4"/>
  <c r="D38" i="4"/>
  <c r="D8" i="4"/>
  <c r="E32" i="1"/>
  <c r="C38" i="4"/>
  <c r="E38" i="4"/>
  <c r="E35" i="4"/>
  <c r="D34" i="4"/>
  <c r="C34" i="4"/>
  <c r="D33" i="4"/>
  <c r="C33" i="4"/>
  <c r="D32" i="4"/>
  <c r="C32" i="4"/>
  <c r="E32" i="4"/>
  <c r="E29" i="4"/>
  <c r="E27" i="4"/>
  <c r="E23" i="4"/>
  <c r="E20" i="4"/>
  <c r="E17" i="4"/>
  <c r="E14" i="4"/>
  <c r="E12" i="4"/>
  <c r="E9" i="4"/>
  <c r="C7" i="4"/>
  <c r="E25" i="3"/>
  <c r="E22" i="3"/>
  <c r="E20" i="3"/>
  <c r="E15" i="3"/>
  <c r="E12" i="3"/>
  <c r="E9" i="3"/>
  <c r="E7" i="3"/>
  <c r="E8" i="4"/>
  <c r="D7" i="4"/>
  <c r="E7" i="4"/>
  <c r="E11" i="4"/>
  <c r="E16" i="2"/>
  <c r="E25" i="2"/>
  <c r="E27" i="2"/>
  <c r="E31" i="2"/>
  <c r="E29" i="2"/>
  <c r="E23" i="2"/>
  <c r="E21" i="2"/>
  <c r="E13" i="2"/>
  <c r="D40" i="1"/>
  <c r="E40" i="1"/>
  <c r="F40" i="1"/>
  <c r="C40" i="1"/>
  <c r="I5" i="1"/>
  <c r="I6" i="1"/>
  <c r="I7" i="1"/>
  <c r="I8" i="1"/>
  <c r="I9" i="1"/>
  <c r="I10" i="1"/>
  <c r="I11" i="1"/>
  <c r="I12" i="1"/>
  <c r="I13" i="1"/>
  <c r="I14" i="1"/>
  <c r="I15" i="1"/>
  <c r="I16" i="1"/>
  <c r="I17" i="1"/>
  <c r="I18" i="1"/>
  <c r="I19" i="1"/>
  <c r="I20" i="1"/>
  <c r="I21" i="1"/>
  <c r="I22" i="1"/>
  <c r="I23" i="1"/>
  <c r="I24" i="1"/>
  <c r="I25" i="1"/>
  <c r="I26" i="1"/>
  <c r="G26" i="1"/>
  <c r="I27" i="1"/>
  <c r="I28" i="1"/>
  <c r="I29" i="1"/>
  <c r="I30" i="1"/>
  <c r="G30" i="1"/>
  <c r="I31" i="1"/>
  <c r="I32" i="1"/>
  <c r="I33" i="1"/>
  <c r="I34" i="1"/>
  <c r="I35" i="1"/>
  <c r="I36" i="1"/>
  <c r="I38" i="1"/>
  <c r="I39" i="1"/>
  <c r="I41" i="1"/>
  <c r="I42" i="1"/>
  <c r="H5" i="1"/>
  <c r="G5" i="1"/>
  <c r="H6" i="1"/>
  <c r="G6" i="1"/>
  <c r="H7" i="1"/>
  <c r="H8" i="1"/>
  <c r="H9" i="1"/>
  <c r="H10" i="1"/>
  <c r="H11" i="1"/>
  <c r="H12" i="1"/>
  <c r="H13" i="1"/>
  <c r="H14" i="1"/>
  <c r="G14" i="1"/>
  <c r="H15" i="1"/>
  <c r="H16" i="1"/>
  <c r="G16" i="1"/>
  <c r="H17" i="1"/>
  <c r="G17" i="1"/>
  <c r="H18" i="1"/>
  <c r="G18" i="1"/>
  <c r="H19" i="1"/>
  <c r="G19" i="1"/>
  <c r="H20" i="1"/>
  <c r="H21" i="1"/>
  <c r="G21" i="1"/>
  <c r="H22" i="1"/>
  <c r="G22" i="1"/>
  <c r="H23" i="1"/>
  <c r="G23" i="1"/>
  <c r="H24" i="1"/>
  <c r="G24" i="1"/>
  <c r="H25" i="1"/>
  <c r="H26" i="1"/>
  <c r="H27" i="1"/>
  <c r="H28" i="1"/>
  <c r="G28" i="1"/>
  <c r="H29" i="1"/>
  <c r="H30" i="1"/>
  <c r="H31" i="1"/>
  <c r="H32" i="1"/>
  <c r="H33" i="1"/>
  <c r="H34" i="1"/>
  <c r="H35" i="1"/>
  <c r="G35" i="1"/>
  <c r="H36" i="1"/>
  <c r="G36" i="1"/>
  <c r="H38" i="1"/>
  <c r="H39" i="1"/>
  <c r="H41" i="1"/>
  <c r="H42" i="1"/>
  <c r="I4" i="1"/>
  <c r="H4" i="1"/>
  <c r="G10" i="1"/>
  <c r="G7" i="1"/>
  <c r="G34" i="1"/>
  <c r="G12" i="1"/>
  <c r="G31" i="1"/>
  <c r="G32" i="1"/>
  <c r="G27" i="1"/>
  <c r="G33" i="1"/>
  <c r="G11" i="1"/>
  <c r="G8" i="1"/>
  <c r="G20" i="1"/>
  <c r="G29" i="1"/>
  <c r="G4" i="1"/>
  <c r="G38" i="1"/>
  <c r="G25" i="1"/>
  <c r="G13" i="1"/>
  <c r="G39" i="1"/>
  <c r="G9" i="1"/>
  <c r="I40" i="1"/>
  <c r="G15" i="1"/>
  <c r="H40" i="1"/>
  <c r="A36" i="1"/>
  <c r="A37" i="1"/>
  <c r="A38" i="1"/>
  <c r="A39"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G40" i="1"/>
</calcChain>
</file>

<file path=xl/sharedStrings.xml><?xml version="1.0" encoding="utf-8"?>
<sst xmlns="http://schemas.openxmlformats.org/spreadsheetml/2006/main" count="2231" uniqueCount="638">
  <si>
    <t>№ п/п</t>
  </si>
  <si>
    <t>Наименование муниципальной программы</t>
  </si>
  <si>
    <t>План</t>
  </si>
  <si>
    <t>Факт</t>
  </si>
  <si>
    <t>%</t>
  </si>
  <si>
    <t>Общий бюджет</t>
  </si>
  <si>
    <t>КБ</t>
  </si>
  <si>
    <t>МБ</t>
  </si>
  <si>
    <t>Итого</t>
  </si>
  <si>
    <t>ИТОГО с софинансированием</t>
  </si>
  <si>
    <t>ИТОГО без финансирования</t>
  </si>
  <si>
    <t xml:space="preserve">Развитие муниципальной службы в администрации муниципального образования Темрюкский район
</t>
  </si>
  <si>
    <t>Подготовка градостроительной и землеустроительной документации на территории муниципального образования Темрюкский район</t>
  </si>
  <si>
    <t>Перспективное развитие наружной рекламы на территории муниципального образования Темрюкский район</t>
  </si>
  <si>
    <t>Создание и ведение информационной системы обеспечения градостроительной деятельности муниципального образования Темрюкский район</t>
  </si>
  <si>
    <t>Создание доступной среды для инвалидов и других маломобильных групп населения в муниципальном образовании Темрюкский район</t>
  </si>
  <si>
    <t>Улучшение условий и охраны труда в муниципальном образовании Темрюкский район</t>
  </si>
  <si>
    <t>Комплексное развитие Темрюкского района в сфере строительства</t>
  </si>
  <si>
    <t xml:space="preserve">Управление муниципальными финансами </t>
  </si>
  <si>
    <t>Информирование населения о деятельности администрации муниципального образования Темрюкский район  в СМИ</t>
  </si>
  <si>
    <t>Развитие национальных культур и профилактики проявлений экстремизма на территории муниципального образования Темрюкский район</t>
  </si>
  <si>
    <t>Внедрение  гражданских  технологий противодействию терроризму в муниципальном образовании Темрюкский район</t>
  </si>
  <si>
    <t>Противодействие коррупции в муниципальном образовании Темрюкский район</t>
  </si>
  <si>
    <t>Комплексные меры противодействия незаконному потреблению и обороту наркотических средств в муниципальном образовании Темрюкский район</t>
  </si>
  <si>
    <t>Профилактика правонарушений в муниципальном образовании Темрюкский район</t>
  </si>
  <si>
    <t xml:space="preserve">Развитие образования в Темрюкском районе
</t>
  </si>
  <si>
    <t xml:space="preserve">Управление и контроль за муниципальным имуществом и земельными ресурсами на территории муниципального образования Темрюкский район
</t>
  </si>
  <si>
    <t xml:space="preserve">Антикризисные меры в жилищно-коммунальном хозяйстве муниципального образования Темрюкский район
</t>
  </si>
  <si>
    <t xml:space="preserve">Обеспечение жильем молодых семей на территории муниципального образования Темрюкский район
</t>
  </si>
  <si>
    <t xml:space="preserve">Экологическое оздоровление территории муниципального образования Темрюкский район
</t>
  </si>
  <si>
    <t xml:space="preserve">Поддержка социально ориентированных некоммерческих организаций, осуществляющих свою деятельность на территории муниципального образования Темрюкский район
</t>
  </si>
  <si>
    <t>Программа реализации государственной молодежной политики в Темрюкском районе</t>
  </si>
  <si>
    <t>Комплексное развитие Темрюкского района в сфере дорожного хозяйства</t>
  </si>
  <si>
    <t xml:space="preserve">Развитие санаторно-курортного и туристского комплекса муниципального образования Темрюкский район
</t>
  </si>
  <si>
    <t>Дети Тамани</t>
  </si>
  <si>
    <t>Муниципальная политика и развитие гражданского общества</t>
  </si>
  <si>
    <t>Развитие экономики в Темрюкском районе</t>
  </si>
  <si>
    <t>Развитие культуры Темрюкского района</t>
  </si>
  <si>
    <t>Развитие информационного общества и формирование электронного правительства</t>
  </si>
  <si>
    <t>Развитие здравоохранения в Темрюкском районе</t>
  </si>
  <si>
    <t>Обеспечение и развитие физической культуры и спорта в Темрюкском районе</t>
  </si>
  <si>
    <t>Социальная поддержка граждан Темрюкского района</t>
  </si>
  <si>
    <t>Качество</t>
  </si>
  <si>
    <t>Эффективное муниципальное управление</t>
  </si>
  <si>
    <t>Энергосбережение и повышение энергетической эффективности муниципального образования Темрюкский район на период 2012-2015 годов и на перспективу до 2020 года</t>
  </si>
  <si>
    <t>Развитие сельского хозяйства в Темрюкском районе</t>
  </si>
  <si>
    <t>Обеспечение безопасности населения в Темрюкском районе</t>
  </si>
  <si>
    <t xml:space="preserve">План </t>
  </si>
  <si>
    <t>Отчет о расходах на реализацию муниципальной программы за счет всех источников финансирования</t>
  </si>
  <si>
    <t>Наименование муниципальной программы, подпрограммы</t>
  </si>
  <si>
    <t>Источник финансирования</t>
  </si>
  <si>
    <t>Оценка расходов на отчетный год согласно муниципальной программе, тыс. руб.</t>
  </si>
  <si>
    <t>Фактические расходы на отчетную дату, тыс. руб.</t>
  </si>
  <si>
    <t>Отношение фактических расходов к оценке расходов, %</t>
  </si>
  <si>
    <t>Всего:</t>
  </si>
  <si>
    <t>Средства краевого бюджета</t>
  </si>
  <si>
    <t>Средства местного бюджета</t>
  </si>
  <si>
    <t>Внебюджетные средства</t>
  </si>
  <si>
    <t xml:space="preserve"> выплата муниципальной стипендии согласно договоров</t>
  </si>
  <si>
    <t>пенсионное обеспечение за выслугу лет лиц, замещавших муници-пальные  должности и должности муниципальной службы в органах местного самоуправления муни-ципального образования  Темрюкский район</t>
  </si>
  <si>
    <t>ежемесячная доплаты к пенсии гражданам, имеющих звание «Почетный гражданин муниципального образования Темрюкский район»</t>
  </si>
  <si>
    <t>за 1 полугодие 2016 года</t>
  </si>
  <si>
    <t>Наименование муниципальной программы "Перспективное развитие наружной рекламы на территории муниципального образования Темрюкски район"</t>
  </si>
  <si>
    <t>Наименование муниципальной программы "Создание и ведение информационной системы обеспечения градостроительной деятельности муниципального образования Темрюкский район"</t>
  </si>
  <si>
    <t>мероприятие: Создание векторизированных и обновленных карт М 1:2000 и 1:5000</t>
  </si>
  <si>
    <t>оказание медицинской помощи в условиях стационара</t>
  </si>
  <si>
    <t>оказание амбулаторной медицинской помощи</t>
  </si>
  <si>
    <t>оказание скорой медицинской помощи</t>
  </si>
  <si>
    <t>заготовка, хранение, транспартировка и обеспечение безопасности донорской крови  и ее компонентов</t>
  </si>
  <si>
    <t>приобретение движимого имущества стоимостью свыше 100 тысяч рублей за единицу</t>
  </si>
  <si>
    <t>строительство объекта учреждения здравоохранения - здание амбулатории врача общей практики в поселке за Родину Темрюкского района</t>
  </si>
  <si>
    <t>выплата денежной компенсации на усиленное питание доноров крови и (или) ее компонентов</t>
  </si>
  <si>
    <t>изготовление и ремонт зубных протезов (кроме изготовленных из драгоценных металлов) в сложных клинических случаях зубопротезирования для жертв политических репрессий, тружеников тыла, ветеранов труда, ветеранов военной службы, достигшим возраста, дающего право на пенсию по старости</t>
  </si>
  <si>
    <t>возмещение расходов за наем жилого помещения приглашенным врачам специалистам и другим высококвалифицированным специалистам</t>
  </si>
  <si>
    <t>возмещение расходов за найм жилого помежения приглашенным специалистам с высшим и средним профессиональным образованием, осуществляющих трудовую деятельность в летний перод</t>
  </si>
  <si>
    <t>приобретение квартир для обеспечения служебным жилым помещением приглашенных врачей специалистов по договору найма</t>
  </si>
  <si>
    <t>оформление правоустанавливающих документов на объекты недвижимого имущества</t>
  </si>
  <si>
    <t>перевод учреждений здравоохранения на газовое топливо</t>
  </si>
  <si>
    <t>приобритение электрокардиографа в стационар ЦРБ</t>
  </si>
  <si>
    <t>ремонт и устройство ограждения территорий, в том числе, разработка проектно-сметной документации и строительный контроль</t>
  </si>
  <si>
    <t>обеспечение учреждений здравоохранения системами видеонаблюдения, в том числе, разработка проектно-сметной документации</t>
  </si>
  <si>
    <t>изготовление паспортов антитеррористической защищенности объектов учреждения здравоохранения</t>
  </si>
  <si>
    <t>обеспечение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</si>
  <si>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Осуществление отдельных государственных полномочий по предоставлению дополнительной денежной компенсации на усиление питания доноров крови и (или) ее компонентов</t>
  </si>
  <si>
    <t>Осуществление государственных полномочий по организации оказания медицинской помощи</t>
  </si>
  <si>
    <t>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</si>
  <si>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Создание условий для оказания медицинской помощи</t>
  </si>
  <si>
    <t>Осуществление отдельных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</si>
  <si>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Осуществление отдельных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t>
  </si>
  <si>
    <t>проведение специальной оценки условий труда на рабочих местах администрации МОТР</t>
  </si>
  <si>
    <t>проведение специальной оценки труда на рабочих местах в учреждениях образования МОТР</t>
  </si>
  <si>
    <t>учреждениях культуры МОТР</t>
  </si>
  <si>
    <t>муниципальное бюджетное учреждение районный методический центр социальных инициатив  "доверие"</t>
  </si>
  <si>
    <t>организации МОТР</t>
  </si>
  <si>
    <t>выполнение плана мероприятий по улучшению условий и охраны труда в МОТР</t>
  </si>
  <si>
    <t>организнизационно-техническое обеспечение работы районной межведомственной комиссии по охране труда</t>
  </si>
  <si>
    <t>разработка программ улучшения условий и охраны труда органов местного самоуправления городского и сельских  поселений МОТР</t>
  </si>
  <si>
    <t>включение мероприятий по обеспечению охраны труда в концепцию муниципальной программы СЭР ТР</t>
  </si>
  <si>
    <t>внедрение в организациях проводящих обучение и повышение квалификации работников по охране труда новых прогрессивных методов, программ и курсов обучения разных категорий и профессий работников</t>
  </si>
  <si>
    <t>проведение обучения по охране труда в обучающей аккредитованной организации руководителей и специалистов администрации МОТР</t>
  </si>
  <si>
    <t>учреждений управления образованием МОТР</t>
  </si>
  <si>
    <t xml:space="preserve">учреждений культуры </t>
  </si>
  <si>
    <t>МБУ Доверие</t>
  </si>
  <si>
    <t>руководителей и специалистов администраций городского и сельских поселений</t>
  </si>
  <si>
    <t>организаций муниципального образования Темрюкский район</t>
  </si>
  <si>
    <t>разработка и внедрение системы дистанционного обучения по охране труда работников агропромышленного комплекса</t>
  </si>
  <si>
    <t>организация обучения по охране труда отдельных категорий застрахованных в соответствии с ФЗ 125</t>
  </si>
  <si>
    <t>организация обучения специалистов организаций МОТР по вопросам специальной оценки условий труда на рабочих местах, сертификации организации работ по охране труда</t>
  </si>
  <si>
    <t>организация проведения выставок и обучающих семинаров по использованию спецодежды, спец обуви и других индивидуальных средств защиты работающих на вредных условиях труда</t>
  </si>
  <si>
    <t>приобретение стенда по охране труда</t>
  </si>
  <si>
    <t>информирование населения работников и работодателей о наиболее актуальных вопросах охраны труда пропаганда охраны труда через средства массовой информации в том числе через интернет сайты организации</t>
  </si>
  <si>
    <t>приобретение нормативно-справочной литературы, наглядных пособий, подписка на газеты и журналы по тематике "Охрана труда"</t>
  </si>
  <si>
    <t xml:space="preserve">организация проведение конференций, семинаров, совещаний по вопросам охраны труда, с участием представителей органов местного самоуправления контролирующих и  надзорных органов, профсоюза, работодателей </t>
  </si>
  <si>
    <t>определение в отраслях экономики муниципального образования Темрюкский район показанных организаций для изучения и распространения опыта работы в области и охраны труда</t>
  </si>
  <si>
    <t>организация телефонной "горячей линии по вопросам охраны труда в МОТР"</t>
  </si>
  <si>
    <t>организация и развитие сети консультативной и методической помощи организациям, работодателям и работникам по вопросам трудовых отношений и охраны труда</t>
  </si>
  <si>
    <t>подготовка и повышение квалификации специалистов по профпатологии леченью-профилактических учреждений МОТР</t>
  </si>
  <si>
    <t>проведение углубленных медицинских осмотров работников занятых на работах с вредными и (или) опасными производствами факторами</t>
  </si>
  <si>
    <t>обеспечение своевременного и качественного проведения обязательных предварительных периодических медицинских осмотров работников</t>
  </si>
  <si>
    <t>мониторинг реализации мероприятий по приведению в организациях МОТР условий труда и быта женщин в соответствии с требованиями нормативных актов</t>
  </si>
  <si>
    <t>осуществление контроля выполнением мероприятий соглашений коллективных договоров по охране труда в организациях Темрюкского района</t>
  </si>
  <si>
    <t>участие в совместных семинарах, конференциях, заседаниях "круглого стола", других мероприятиях по вопросам охраны труда</t>
  </si>
  <si>
    <t>организация проведения районных конкурсов на лучшее состояние условий и охраны труда среди организаций МОТР</t>
  </si>
  <si>
    <t>организация и проведение ежегодных районных месячников по безопасности труда в отраслях экономики МОТР</t>
  </si>
  <si>
    <t>организация и проведение ежемесячных Дней охраны труда в организациях МОТР</t>
  </si>
  <si>
    <t>осуществление мер по предупреждению производственного травматизма и профессиональной заболеваемости работников, занятых на работах с вредными и (или) опасными производственными факторами</t>
  </si>
  <si>
    <t>проведение мониторинга состояния условий и охраны труда производственного травматизма в организациях МОТР и разработка предложений по улучшению условий труда и профилактике производственного травматизма и профессиональной заболеваемости</t>
  </si>
  <si>
    <t>осуществление контроля и надзора за состоянием условий и охраны труда,  состоянием пожарной безопасности в организациях МОТР</t>
  </si>
  <si>
    <t>содействие созданию сети аккредитованных организаций, оказывающих работодателям услуги в области охраны труда в МОТР</t>
  </si>
  <si>
    <t>Причины неисполнения и сроки полного использования средств</t>
  </si>
  <si>
    <t>Организация и развитие сети консультативной и методической помощи организациям, работодателям и работникам по вопросам адаптации учреждений, организаций и предприятий для беспрепятственного доступа инвалидов и других маломобильных групп населения в муниципальном образовании Темрюкский район</t>
  </si>
  <si>
    <t>Приобретение нормативно-справочной литературы, наглядных пособий, подписка на газеты и журналы по тематике «Доступная среда»</t>
  </si>
  <si>
    <t>Организация телефонной «горячей» линии по вопросам адаптации учреждений социальной сферы для беспрепятственного доступа инвалидов и других маломобильных групп населения в муниципальном образовании Темрюкский район</t>
  </si>
  <si>
    <t>Мониторинг доступности объектов включенных вреестр приоритетных объектов в приоритетных сферах жизнедеятельности инвалидов и других маломобильных групп населения в Темрюкском районе на 2014 – 2018 год</t>
  </si>
  <si>
    <t>Согласование заданий на проектирования при новом строительстве, реконструкции, а также при капитальном ремонте с управлением социальной  защиты населения</t>
  </si>
  <si>
    <t>Обеспечение доступности для инвалидов и других маломобильных групп населения здания  Муниципального бюджетное учреждение культуры «Районный Дом культуры» муниципального образования Темрюкский район, расположенное по адресу: г. Темрюк, ул. Ленина, 29</t>
  </si>
  <si>
    <t>Изготовление проектно-сметной документации по мероприятиям обеспечения доступности для инвалидов и других маломобильных групп населения здания взрослой поликлиники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Таманская, 69а</t>
  </si>
  <si>
    <t>Обеспечение доступности для инвалидов и других маломобильных групп населения здания взрослой поликлиники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Таманская, 69а</t>
  </si>
  <si>
    <t xml:space="preserve">Изготовление проектно-сметной документации по мероприятиям обеспечения доступности для инвалидов и
других маломобильных групп населения здания детской поликлиники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Ленина, 66
</t>
  </si>
  <si>
    <t xml:space="preserve">Обеспечение доступности для инвалидов и других маломобильных групп населения здания детской поликлиники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Ленина, 66
</t>
  </si>
  <si>
    <t xml:space="preserve">Изготовление проектно-сметной документации по мероприятиям обеспечения доступности для инвалидов и других маломобильных групп населения здания детского инфекционного отделения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Октябрьская, 184
</t>
  </si>
  <si>
    <t>Изготовление проектно-сметной документации по мероприятиям обеспечения доступности для инвалидов и других маломобильных групп населения здания гинекологического отделения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Октябрьская, 184</t>
  </si>
  <si>
    <t xml:space="preserve">Изготовление проектно-сметной документации по мероприятиям обеспечения доступности для инвалидов и других маломобильных групп населения здания хирургического корпуса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Октябрьская, 184
</t>
  </si>
  <si>
    <t>Обеспечение доступности для инвалидов и других маломобильных групп населения здания хирургического корпуса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Октябрьская, 184</t>
  </si>
  <si>
    <t xml:space="preserve">Изготовление проектно-сметной документации по мероприятиям обеспечения доступности для инвалидов и других маломобильных групп 
населения здания клинико-диагностической лаборатории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Октябрьская, 184
</t>
  </si>
  <si>
    <t>Обеспечение доступности для инвалидов и других маломобильных групп населения здания клинико-диагностической лаборатории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Октябрьская, 184</t>
  </si>
  <si>
    <t>Изготовление проектно-сметной документации по мероприятиям обеспечения доступности для инвалидов и других маломобильных групп населения здания Голубицкой амбулатории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ст. Голубицкая, ул. Красная, 94</t>
  </si>
  <si>
    <t xml:space="preserve">Обеспечение доступности для инвалидов и других
маломобильных групп населения здания Голубицкой
амбулатории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ст. Голубицкая, ул. Красная, 94
</t>
  </si>
  <si>
    <t xml:space="preserve">Изготовление проектно-сметной документации по мероприятиям обеспечения доступности для инвалидов и других маломобильных групп населения здания поликлиники и здания рентгенологии Таманской участковой больницы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ст. Тамань,                      ул. Карла Маркса, 61
</t>
  </si>
  <si>
    <t>Изготовление проектно-сметной документации по мероприятиям обеспечения доступности для инвалидов и других маломобильных групп населения здания поликлиники и стационара 
Старотитаровской участковой больницы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ст. Старотитаровская, Переулок Почтовый, 11 «А»</t>
  </si>
  <si>
    <t>Изготовление проектно-сметной документации по мероприятиям обеспечения доступности для инвалидов и других маломобильных групп населения здания родильного дома муниципального бюджетного учреждения здравоохранения «Центральная районная больница муниципального образования Темрюкский район», расположенное по адресу: город Темрюк, ул. Октябрьская, 184</t>
  </si>
  <si>
    <t xml:space="preserve">Изготовление проектно-сметной документации по мероприятиям обеспечения доступности для инвалидов и других маломобильных групп населения здания  Темрюкского районного правления ВОИ, 
расположенное по адресу: город Темрюк, ул. Степана Разина, д 48б
</t>
  </si>
  <si>
    <t>Обеспечение доступности для инвалидов и других маломобильных групп населения здания  Темрюкского районного правления ВОИ, расположенное по адресу: город Темрюк, ул. Степана Разина, д 48б</t>
  </si>
  <si>
    <t>Содействие трудовой занятости инвалидов, путем стимулирования создания работодателями дополнительных рабочих мест (в том числе специальных) для трудоустройства инвалидов)</t>
  </si>
  <si>
    <t>Организация и проведение спортивных праздников, фестивалей, соревнований среди граждан с ограниченными возможностями и семей, имеющих инвалидов</t>
  </si>
  <si>
    <t>Проведение районных мероприятий, творческих конкурсов и иных мероприятий в сфере культуры с участием инвалидов, в том числе  детей-инвалидов</t>
  </si>
  <si>
    <t xml:space="preserve"> "Информирование населения о деятельности администрации муниципального образования Темрюкский район"</t>
  </si>
  <si>
    <t>Подготовка и издание методических реко-мендаций, плакатов, листовок и памяток антикоррупционной направленности</t>
  </si>
  <si>
    <t xml:space="preserve">            Отчет о расходах на реализацию муниципальной программы за счет всех источников финансирования</t>
  </si>
  <si>
    <t>заработная плата, прочие выплаты, услуги связи, транспортные, коммунальные</t>
  </si>
  <si>
    <t>содержание муниципального имущества, техническое обслуживание муниципальных систем оповещения и информирования населения и мониторинга паводковой ситуации</t>
  </si>
  <si>
    <t>обеспечение подготовки (повышение квалификации) должностных лиц органов управления и спасательных служб (формирований), расходы на изготовление памяток (листовок), расходы на изготовление паспорта безопасности, планов действий, прочие работы, услуги и расходы</t>
  </si>
  <si>
    <t>осуществление отдельных полномочий по формированию и утверждению списков граждан, лишившихся жилого помещения в результате чрезвычайных ситуаций</t>
  </si>
  <si>
    <t>обеспечение технического сопровождения программно-аппаратного комплекса муниципального сегмента Системы-112, проведение регламентов технического обслуживания. Организация взаимодействия автоматизированных систем ведомственных дежурно-диспетчерских служб Системой-112 и их модернизация</t>
  </si>
  <si>
    <t>увеличение стоимости основных средств, в том числе закупка нового оборудования (приборов); увеличение стоимости материальных запасов, в том числе ГСМ, запасные части, комплектующие и расходные материалы</t>
  </si>
  <si>
    <t>развитие единой дежурно-диспетчерской службы муниципального образования Темрюкский район для интеграции в создаваемую в Краснодарском крае систему обеспечения вызова экстренных оперативных служб по единому номеру "112"</t>
  </si>
  <si>
    <t>приобретение серверного оборудования; монтаж оборудования; подключение и обслуживание оборудования</t>
  </si>
  <si>
    <t>Мероприятия по гражданской обороне, предупреждению и ликвидации ЧС, стихийных бедствий и их последствий в муниципальном образовании Темрюкский район</t>
  </si>
  <si>
    <t>Программа: Развитие национальных культур и профилактики проявлений экстремизма на территории муниципального образования Темрюкский район</t>
  </si>
  <si>
    <t xml:space="preserve">Информирование населения в области гармонизации межнациональных отношений </t>
  </si>
  <si>
    <t xml:space="preserve">Проведение встреч с национально-культурными объединениями по межнациональным вопросам </t>
  </si>
  <si>
    <t>Программа: внедрение гражданских технологий противодействия терроризму в муниципальном образовании Темрюкский район</t>
  </si>
  <si>
    <t>Организация цикла публикаций в районной газете по вопросам гражданских технологий противодействию терроризму</t>
  </si>
  <si>
    <t>Подготовка, приобретение и распространение памяток, инструкций, пособий, плакатной продукции по вопросам «гражданских технологий противодействию терроризму»</t>
  </si>
  <si>
    <t>Приобретение технических средств для обеспечения антитеррористической защи-щенности населения при проведении массовых мероприятий</t>
  </si>
  <si>
    <t>Программа: комплексные меры противодействия незаконному потреблению и обороту наркотических средств в муниципальном образовании Темрюкский район</t>
  </si>
  <si>
    <t>Приобретение методических рекомендаций - памяток, плакатов, баннеров и листовок антинаркотической направленности</t>
  </si>
  <si>
    <t>Программа: Профилактика правонарушений в муниципальном образовании Темрюкский район</t>
  </si>
  <si>
    <t xml:space="preserve">Опубликование статей и материалов, направленных на профилактику правонарушений </t>
  </si>
  <si>
    <t>Приобретение поощряющих подарков членам народных дружин, председателей и секретарей советов профилактик, а так же сотрудникам  полиции</t>
  </si>
  <si>
    <t>Приобретение технических средств для профилактики правонарушений и преступлений</t>
  </si>
  <si>
    <t xml:space="preserve">Приобретение модульных блок-контейнеров </t>
  </si>
  <si>
    <t>Приобретение жилья для сотрудников (на условиях софинансирования), замещающих должности участковых уполномоченных полиции, и членам их семей на период выполнения сотрудниками обязанностей по указанной должности.</t>
  </si>
  <si>
    <t>МП "Социальная поддержка граждан Темрюкского района"</t>
  </si>
  <si>
    <t>Выполнение топографических съемок и разработка Схемы размещения рекламных конструкций</t>
  </si>
  <si>
    <t xml:space="preserve">Организация демонтажа рекламных конструкций </t>
  </si>
  <si>
    <t>отдельные мероприятия по управлению реализацией муниципальной программы</t>
  </si>
  <si>
    <t>руководство и управление в сфере установленных функций</t>
  </si>
  <si>
    <t>перспективное развитие  наружной рекламы на территории муниципального образования Темрюкский район</t>
  </si>
  <si>
    <t>выполнение топографических съемок</t>
  </si>
  <si>
    <t>повышение безопасности дорожного движения на территории муниципального образования Темрюкский район</t>
  </si>
  <si>
    <t>Оснащение общеобразовательных учреждений средствами обучения безопасности дорожного движения</t>
  </si>
  <si>
    <t>Приобретение и распростанение светоотражающих приспособлений среди дошкольников и учащихся младших классов</t>
  </si>
  <si>
    <t>проведение районных массовых мероприятий с детьми (конкурс "Юные инструктора дорожного движения")</t>
  </si>
  <si>
    <t>проетирование, строительство (реконструкция), ремонт автомобильных дорог за счет средств дорожного фонда</t>
  </si>
  <si>
    <t>Мероприятия по ремонту автомобильных дорог за счет средств дорожного фонда муниципального образования Темрюкский район</t>
  </si>
  <si>
    <t>проектирование и строительство (реконструкция) автомобильных дорог общего пользования местного значения и дорожных сооружений, являющихся их технологической частью (искусственных дорожных сооружений)</t>
  </si>
  <si>
    <t xml:space="preserve">капитальный реонт автомобильных дорог общего пользования местного значения и дорожных сооружений, являющихся их технологической частью (искусственных сооружений) </t>
  </si>
  <si>
    <t>ремонт автомобильных дорог общего  пользования местного значения и дорожных сооружений, являющихся их технологической частью (искусственных дорожных сооружений)</t>
  </si>
  <si>
    <t>подготовка градостроительной и землеустроительной документации на территории муниципального образования Темрюкский район</t>
  </si>
  <si>
    <t>выполнение проектов планировок территорий, совмещенных с проектами межевания</t>
  </si>
  <si>
    <t>внесение изменений в Схему территориального планирования муниципального образования Темрюкский район</t>
  </si>
  <si>
    <t>Комплексное развитие пассажирского транспорта муниципального образования Темрюкский район</t>
  </si>
  <si>
    <t>субсидии на приобретение подвижного состава с улучшенными технико-экономическими и экологическими характеристиками для обслуживания муниципальных маршрутов регулярного сообщения</t>
  </si>
  <si>
    <t>Мероприятие:  Участие в краевых, региональных, общероссийских и международных выставках, ярмарках, конкурсах, конференциях, фестивалях, семинарах, инфотурах, совещаниях</t>
  </si>
  <si>
    <t>Изготовление и установка знаков туристской навигации.</t>
  </si>
  <si>
    <t>Изготовление и установка знаков «Купание запрещено» в местах, включенных в перечень участков берега с прилегающей к ним акваторией на водных объектах общего пользования опасных и запрещенных для купания (акватории Азовского и Черного морей)</t>
  </si>
  <si>
    <t>Развитие санаторно-куротного и туристского комплекса муниципального образования Темрюкский район</t>
  </si>
  <si>
    <t>Осуществление технической инвентаризации недвижимого имущества</t>
  </si>
  <si>
    <t xml:space="preserve">Проведение оценки рыночной стоимости или размера арендной платы муниципального имущества и земельных участков. </t>
  </si>
  <si>
    <t xml:space="preserve">Кадастровые работы в отношении земельных участков, расположенных в границах муниципального образования Темрюкский район
</t>
  </si>
  <si>
    <t>Усовершенствование системы учета и использования муниципального имущества</t>
  </si>
  <si>
    <t>Приобретение жилых помещений в муниципальном образовании Темрюкский район для детей-сирот и детей, оставшихся без попечения родителей</t>
  </si>
  <si>
    <t>Приобретение жилых помещений в муниципальном образовании Темрюкский район для кадрового состава муниципальных учреждений</t>
  </si>
  <si>
    <t xml:space="preserve">«Управление и контроль за муниципальным имуществом и земельными ресурсами на территории муниципального образования Темрюкский район» </t>
  </si>
  <si>
    <t>Наименование подпрограммы "Муниципальная подпрограмма «Приобретение жилья в муниципальном образовании Темрюкский район»</t>
  </si>
  <si>
    <t>Наименование программы "Обеспечение и развитие физической культуры и спорта в Темрюкском районе"</t>
  </si>
  <si>
    <t>Наименование подпрограммы "Развитие физической культуры и массового спорта в Темрюкском районе"</t>
  </si>
  <si>
    <t>Наименование подпрограммы "Прочие мероприятия муниципальной программы"</t>
  </si>
  <si>
    <t>Наименование муниципальной программы "Комплексное развитие Темрюкского района в сфере строительства"</t>
  </si>
  <si>
    <t>создание благоприятных условий для развития и реализации потенциала молодёжной политики в интересах Темрюкского района, Кубани</t>
  </si>
  <si>
    <t>организации, проведение смотров, слетов, фестивалей, молодежных акций, соревнований, "круглых столов", уроков мужества и участие в краевых мероприятиях, направленных на гражданское становление, духовно-нравственное и патриотическое воспитание молодежи</t>
  </si>
  <si>
    <t>организация и проведение мероприятий, направленных на повышение общественно-политической активности молодежи (круглые столы, теле-, радиопередачи, акций, фестивали, конкурсы)</t>
  </si>
  <si>
    <t>организация и проведение мероприятий, направленных на творческое развитие молодежи (фестивали, конкурсы, акции и др.) участие в зональных, краевых мероприятиях</t>
  </si>
  <si>
    <t>развитие движения КВН в муниципальном образовании Темрюкский район</t>
  </si>
  <si>
    <t>проведение муниципальных, участие в зональных и краевых интеллектуальных играх "Что? Где? Когда?"</t>
  </si>
  <si>
    <t>организация, проведение туристических фестивалей, походов, лагерей, конкурсов и участие в краевых мероприятиях, направленных на поддержку и развитие массового  молодежного туризма</t>
  </si>
  <si>
    <t>организация и проведение акций, фестивалей, соревнований, участие в краевых мероприятиях, направленных на пропаганду здорового образа жизни, поддержку развития молодежного спорта, движения воркаут, экстремальных видов спорта</t>
  </si>
  <si>
    <t>мероприятия, направленные на поддержку деятельности клубов по месту жительства и клубов молодых семей (акции, круглые столы, фестивали, конференции, слеты)</t>
  </si>
  <si>
    <t>поддержка деятельности Молодежного Совета при главе муниципального образования Темрюкский район и ученического самоуправления в Темрюкском районе</t>
  </si>
  <si>
    <t>поддержка деятельности студенческих  трудовых отрядов</t>
  </si>
  <si>
    <t>развитие и поддержка деятельности волонтёрского движения</t>
  </si>
  <si>
    <t>организация и проведение муниципальных и участие в краевых мероприятиях, направленных на профилактику  зависимостей</t>
  </si>
  <si>
    <t>организация и проведение мероприятий по профилактике безнадзорности и правонарушений несовершеннолетних</t>
  </si>
  <si>
    <t>работа с подростками, состоящими на индивидуально-профилактическом учете</t>
  </si>
  <si>
    <t>организация и проведение мероприятий, направленных на профилактику экстремизма, предотвращение конфликтных ситуаций в молодежной среде, предупреждение вовлечения подростков и молодежи в деструктивные религиозные организации</t>
  </si>
  <si>
    <t>изготовление и размещение профилактической информации (листовки антинаркотической и социальной направленности)</t>
  </si>
  <si>
    <t>проведение и участие в "круглых столах", конференциях, совещаниях, форумах, слетах по вопросам содействия занятости и трудоустройства подростков и молодежи, их профориентационнго предпринимательства</t>
  </si>
  <si>
    <t>содействие трудоустройству несовершеннолетних</t>
  </si>
  <si>
    <t>организация, проведение, участие в семинарах, совещаниях для специалистов в области молодежной политики</t>
  </si>
  <si>
    <t>размещение информации в СМИ и сети Интернет о деятельности в сфере молодежной политики; создание и сопровождение Интернет-сайтов отдела по делам молодежи администрации муниципального образования Темрюкский район; изготовление информационно имеджевой продукции</t>
  </si>
  <si>
    <t>организация заездов в краевые и муниципальные профильные лагеря, летние смены, краевые туристические смены</t>
  </si>
  <si>
    <t>обеспечение деятельности координаторов работы с молодежью (софинансирование по ВЦП "Молодежь Кубани" н 2015-2017 годы</t>
  </si>
  <si>
    <t>отдельные мероприятия муниципальной программы</t>
  </si>
  <si>
    <t>объем бюджетных ассигнований, выделенных для обеспечения МБУ "Районный молодежный центр "Доверие"</t>
  </si>
  <si>
    <t>объем бюджетных ассигнований, выделенных для обеспечения МБУ "Молодежный патриотический центр имени В.А.Ляхова"</t>
  </si>
  <si>
    <t>объем бюджетных ассигнований, выделенных для обеспечения отдела по делам молодежи администрации муниципального образования Темрюкский район</t>
  </si>
  <si>
    <t>Программа реализации государственной молодёжной политики в Темрюкском районе</t>
  </si>
  <si>
    <t>Развитие образования в Темрюкском районе</t>
  </si>
  <si>
    <t>Средства федерального бюджета</t>
  </si>
  <si>
    <t>Материально-техническое обеспечение, выполнение строительно-монтажных и пуско-наладочных работ в новых образовательных организациях и прочие мероприятия, необходимые для их открытия</t>
  </si>
  <si>
    <t xml:space="preserve">организация и проведение государственной (итоговой)  аттестации в том числе софинансирование  </t>
  </si>
  <si>
    <t>увеличение пропускной способности и оплата интернет-трафика</t>
  </si>
  <si>
    <t>капитальный, текущий ремонт, проектирование и оценка проектов, материально-техническое обеспечение образовательных организаций.</t>
  </si>
  <si>
    <t>проведение капитального ремонта спортивных залов в том числе предпроектные и проектные работы; проверка сметной документации в ГБУКК "Управление ценообразования в строительстве"(софинансирование 30%)</t>
  </si>
  <si>
    <t>приведение образовательных учреждений в соотвествие с требованиями надзорных органов</t>
  </si>
  <si>
    <t>текущий и аварийный ремонт систем коммуникаций</t>
  </si>
  <si>
    <t>проведение учебно-полевых сборов юношей 10-х классов в рамках допризывной подготовки молодежи</t>
  </si>
  <si>
    <t>реализация приоритетного национального проекта "образование"</t>
  </si>
  <si>
    <t>приобретение оборудования для пищеблоков образовательных учреждений</t>
  </si>
  <si>
    <t>организация питания учащихся педагогических работников общеобразовательных учреждений</t>
  </si>
  <si>
    <t>организация питания для учащихся из малообеспеченных многодетных семей</t>
  </si>
  <si>
    <t>организация питания для учащихся кадетских групп</t>
  </si>
  <si>
    <t>введение ставок педагогов дополнительного образования для работы с детьми в вечернее и каникулярное время в спортивных залах общеобразовательных учреждений дополнительного образования физкультурно-спортивной направленности системы образования</t>
  </si>
  <si>
    <t>введение ставок педагогов дополнительного образования в муниципальных образовательных учреждениях (за исключением вечерних), для непосредственного руководства спортивными клубами образовательных учреждений</t>
  </si>
  <si>
    <t>развитие детско-юношеского туризма (организация и проведение многодневных походов учащихся школ)</t>
  </si>
  <si>
    <t>обеспечение общедоступного и бесплатного дошкольного образования в муниципальных дошкольных образовательных организациях</t>
  </si>
  <si>
    <t>обеспечение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</si>
  <si>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обеспечение дополнительного образования детей в муниципальных образовательных организациях дополнительного образования</t>
  </si>
  <si>
    <t>Обеспечение государственных гарантий реализации прав на получение общедоступного и бесплатного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</si>
  <si>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</si>
  <si>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Осуществление отдельных государственных полномочий по обеспечению выплаты компенсаци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</si>
  <si>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Прочие мероприятия в области образования</t>
  </si>
  <si>
    <t>Общерайонный выпускной бал</t>
  </si>
  <si>
    <t>Оформление актов обследования технического состояния, аварийных и опасных для жизни людей объектов, подлежащих сносу</t>
  </si>
  <si>
    <t>Подготовка учреждения образования к отопительному сезону</t>
  </si>
  <si>
    <t>Организация  предоставления дополнительного образования детей в мунципальных образовательных организациях (условия софинансирования)</t>
  </si>
  <si>
    <t>Проведение мероприятий по формированию в Краснодарском крае сети общеобразовательных организаций, в которых созданы условия для инклюзивного образования детей-инвалидов в рамках реализации мероприятий государственной программы Краснодарского края "Доступная среда" (софинансирование краевого бюджета)</t>
  </si>
  <si>
    <t>Проведение мероприятий по формированию в Краснодарском крае сети общеобразовательных организаций, в которых созданы условия для инклюзивного образования детей-инвалидов в рамках реализации мероприятий государственной программы Краснодарского края "Доступная среда" (софинансирование федерального бюджета)</t>
  </si>
  <si>
    <t>Снос аварийных объектов</t>
  </si>
  <si>
    <t>капитальный и текущий ремонт образовательных учреждений с целью приведения в соответствие с требованиями ФГОС</t>
  </si>
  <si>
    <t>увеличение фонда оплаты труда работников муниципальных общеобразовательных учреждений для доведения заработной платы водителей школьных автобусов до среднего краевого уровня</t>
  </si>
  <si>
    <t>стимулирование отдельных категорий работников муниципальных учреждений дополнительного образования детей</t>
  </si>
  <si>
    <t>организация предоставления дополнительного образования (в целях доведения средней заработной платы педагогических работников учреждений (организаций) дополнительного образования детей до средней заработной платы учителей в системе общего образования по Краснодарскому краю (софинансирование с краевым бюджетом)</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</si>
  <si>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дополнительного образования детей Краснодарского края отраслей "Образование" и "Физическая культура и спорт"</t>
  </si>
  <si>
    <t>Осуществление отдельных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расположенных на территории Краснодарского края, проживающих и работающих в сельской местности</t>
  </si>
  <si>
    <t>Строительство объекта "Детский сад по пер.Илича, б/н в ст-це Старотитаровская Темрюкский район (софинансирование 5%)</t>
  </si>
  <si>
    <t>Приобретение школьных автобусов для образовательных учреждений (софинансирование 50%)</t>
  </si>
  <si>
    <t>мероприятия по повышению противопожарной безопасности образовательных организаций</t>
  </si>
  <si>
    <t>независимая оценка пожарного риска</t>
  </si>
  <si>
    <t>обеспечение охраны образовательных организаций специализированными службами</t>
  </si>
  <si>
    <t>устройство систем видеонаблюдения в образовательных организациях, в том числе софинансирование10%</t>
  </si>
  <si>
    <t>установка системы стрелец-мониторинг, вывод сигнала на пульт 01, обслуживание</t>
  </si>
  <si>
    <t xml:space="preserve">устройство, ремонт ограждений территорий образовательных организаций </t>
  </si>
  <si>
    <t>обслуживание средств тревожной сигнализации вневедомственной охраной, техническое обслуживание "тревожной кнопки", установка "тревожной кнопки" в новых помещениях</t>
  </si>
  <si>
    <t>материально-техническое и финансовое обеспечение деятельности управления образованием</t>
  </si>
  <si>
    <t>финансовое обеспечение деятельности муниципальных казенных учреждений, подведомственных управлению образованием</t>
  </si>
  <si>
    <t>обеспечение системы образования Темрюкского района высококвалифицированными кадрами</t>
  </si>
  <si>
    <t>создание благоприятных условий для комплексного развития и жизнедеятельности детей в Темрюкском районе</t>
  </si>
  <si>
    <t>организация и проведение социально-значимых мероприятий направленных на поддержку семьи и детей, формирование нравственных ценностей: международный день семьи,  международный день защиты детей</t>
  </si>
  <si>
    <t>организация трудовой занятости и содействие занятости подростков и молодежи: организация трудовой деятельности детей</t>
  </si>
  <si>
    <t>организация отдыха и оздоровление детей в каникулярное время, в том числе: лагеря труда и отдыха; организация отдыха и оздоровление детей в оздоровительных площадках на базе учреждений дополнительного образования; организация отдыха в районах палаточных лагерях; организация подвоза детей на море в районные профильные лагеря; материально-техническое оснащение и благоустройство б/о Солнышко; организация безопасности лагерей дневного пребывания и другие мероприятия</t>
  </si>
  <si>
    <t>организация подвоза детей-сирот и детей оставшихся без попечения родителей, находящихся под опекой (попечительством) в приемных или патронатных семьях(в том числе кровных детей) к месту отдыха и обратно оставшимся без попечения родителей, лицам из их числа договора социального найма</t>
  </si>
  <si>
    <t>расходы на доставку детей к месту оздоровления и обратно в период оздоровительной компании</t>
  </si>
  <si>
    <t xml:space="preserve">Организация отдыха и оздоровления детей в краевых профильных сменах </t>
  </si>
  <si>
    <t>профилактика безнадзорности, правонарушений</t>
  </si>
  <si>
    <t>организация оздоровления детей в рамках выполнение муниципального задания МАУ ДОЛ Бригантина</t>
  </si>
  <si>
    <t>организация отдыха и оздоровления детей в каникулярное время на базе МАУ ДОЛ  Бригантина</t>
  </si>
  <si>
    <t>«Развитие муниципальной службы в администрации муниципального образования Темрюкский район»</t>
  </si>
  <si>
    <t>Организация обучения участников кадрового резерва на замещение вакантных должностей муниципальной службы</t>
  </si>
  <si>
    <t>Организация обучения муниципальных служащих (без учета кадрового резерва)</t>
  </si>
  <si>
    <t>Федеральный бюджет</t>
  </si>
  <si>
    <t>разработка бизнес-планов для подготовки инвестиционных проектов к презентации</t>
  </si>
  <si>
    <t>разработка технико-экономического обоснования инвестиционных площадок</t>
  </si>
  <si>
    <t>разработка и подготовка презентационного материала для представления инвестиционного потенциала на Международных инвестиционных форумах</t>
  </si>
  <si>
    <t>организация участия в выставках и мероприятиях реализуемых в крае, России, за рубежом</t>
  </si>
  <si>
    <t>освещение маркетинговой деятельности администрации в СМИ, публикация отчетов о ходе реализации инвестиционных проектов</t>
  </si>
  <si>
    <t>Подпрограмма "Поддержка малого и среднего предпринимательства в МО Темрюкский район"</t>
  </si>
  <si>
    <t>Подпрограмма "Повышение инвестиционной привлекательности МО Темрюкский район</t>
  </si>
  <si>
    <t>Подпрограмма "Обеспечение деятельности уполномоченного органа по размещению заказа товаров, работ, услуг для муниципальных нужд"</t>
  </si>
  <si>
    <t>Обеспечение деятельности МКУ "Муниципальный заказ"</t>
  </si>
  <si>
    <t>Материально-техническое обеспечение "Муниципальный заказ"</t>
  </si>
  <si>
    <t>Повышение квалификации специалистов "Муниципальный заказ"</t>
  </si>
  <si>
    <t>Подпрограмма "Обеспечение деятельности по предоставлению государсвенных и муниципальных услуг"</t>
  </si>
  <si>
    <t>Обеспечение организации деятельности МФЦ</t>
  </si>
  <si>
    <t>Наименование программы "Муниципальная политика и развитие гражданского общества"</t>
  </si>
  <si>
    <t>Подпрограмма "Мероприятия праздничных дней и памятных дат, 
проводимых администрацией муниципального образования Темрюкский район"</t>
  </si>
  <si>
    <t xml:space="preserve">Подпрограмма "Развитие архивного дела в муниципальном образовании Темрюкский район" </t>
  </si>
  <si>
    <t>Согласно муниципальной программе финансирование по данной подпрограмме на 2016 год не предусмотрено</t>
  </si>
  <si>
    <t>подпрогрпмма "Основные направления развития культуры Темрюкского района"</t>
  </si>
  <si>
    <t>проведение цикла мероприятий, посвященных Дню защитника отечества</t>
  </si>
  <si>
    <t>проведение цикла мероприятий, посвященных Празднованию Великой победы</t>
  </si>
  <si>
    <t>проведение цикла мероприятий, в рамках Краевого фестиваля "Легенды Тамани"</t>
  </si>
  <si>
    <t>проведение цикла мероприятий в рамках международного фестиваля фольклора "Голоса традиций</t>
  </si>
  <si>
    <t>проведение цикла мероприятий, посвященных Дню матери</t>
  </si>
  <si>
    <t xml:space="preserve">проведение мероприятия "Общерайонный выпускной" </t>
  </si>
  <si>
    <t>организация и проведение мероприятий, посвященных Дню работников сельского хозяйства и перерабатывающей промышленности</t>
  </si>
  <si>
    <t>проведение мероприятий в рамках открытия сезона "Азовская волна" и День России</t>
  </si>
  <si>
    <t>проведение мероприятий в рамках районного праздника виноградарства и виноделия "Таманская лоза"</t>
  </si>
  <si>
    <t>обновление книжного фонда библиотек</t>
  </si>
  <si>
    <t>приобретение программного обеспечения и компьютеризация</t>
  </si>
  <si>
    <t>проведение цикла мероприятий посвященных Дню Темрюкского района</t>
  </si>
  <si>
    <t>проведение цикла мероприятий посвященных Празднику работников культуры</t>
  </si>
  <si>
    <t>проведение цикла мероприятий в рамках районного фестиваля народного творчества "Таманская музыкальная весна"</t>
  </si>
  <si>
    <t>проведение цикла мероприятий посвященных юбилейным датам почетных и заслуженных работников культуры и коллективов района</t>
  </si>
  <si>
    <t>участие коллективов народного творчества в российских, краевых, районных фестивалях, конкурсах, праздниках</t>
  </si>
  <si>
    <t xml:space="preserve"> проведение цикла мероприятий посвященных международному женскому дню</t>
  </si>
  <si>
    <t>проведение цикла мероприятий посвященных празднику весны и труда</t>
  </si>
  <si>
    <t>проведение мероприятий в рамках Кинофестиваля посвященного Дню Российского кино</t>
  </si>
  <si>
    <t>материально-техническое  оснащение праздников, фестивалей, смотров-конкурсов, создание современных каналов обобщения и  распространения передового опыта деятельности учреждений культуры</t>
  </si>
  <si>
    <t>оснащение образовательных учреждений района  оборудованием, музыкальными инструментами</t>
  </si>
  <si>
    <t>проведение цикла мероприятий в рамках фестиваля детского творчества "Таманские звездочки"</t>
  </si>
  <si>
    <t>проведение цикла мероприятий в рамках краевого фестиваля детского творчества "Адрес детства-Кубань"</t>
  </si>
  <si>
    <t>участие одаренных детских коллективов в различных фестивалях, конкурсах, праздниках, Фонд поддержки одаренных детей (целевые стипендии)</t>
  </si>
  <si>
    <t>проведение утренника "Рождественская елка" главы МОТР</t>
  </si>
  <si>
    <t>подпрограмма "Кадровое обеспечение в сфере культуры"</t>
  </si>
  <si>
    <t>переподготовка и повышение квалификации специалиста, учеба кадров</t>
  </si>
  <si>
    <t>развитие кадрового потенциала, социальная поддержка кадров (молодых специалистов) учреждений культуры</t>
  </si>
  <si>
    <t>денежная выплата стимулирующего характера (3000 руб.) отдельным категориям работников муниципальных учреждений отрасли "Культура, искусство и кинематография" МОТР</t>
  </si>
  <si>
    <t>денежная выплата стимулирующего характера для обеспечения поэтапного повышения уровня заработной платы работников муниципальных учреждений отрасли "Культура, искусство и кинематография" МОТР (софинансирование)</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</si>
  <si>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дополнительного образования детей, проживающих и работающих в сельской местности</t>
  </si>
  <si>
    <t>доплата стимулирующего характера работникам МБУК "РДК"</t>
  </si>
  <si>
    <t>подпрограмма "Укрепление материально-технической базы учреждений культуры"</t>
  </si>
  <si>
    <t>Укрепление материально-технической оснащенности МБУК "РДК"</t>
  </si>
  <si>
    <t>мероприятия по совершенствованию деятельности учреждений культуры, подведомственных управлению культуры</t>
  </si>
  <si>
    <t>обеспечение деятельности МБУК Районный дом культуры МОТР</t>
  </si>
  <si>
    <t>обеспечение деятельности МБУК Межпоселенческая библиотека МОТР</t>
  </si>
  <si>
    <t>обеспечение деятельности МБУ ДО ДШИ г. Темрюка, МБУ ДО ДШИ ст-цы Старотитаровской,МБУ ДО ДШИ ст-цы Тамань,  МБУ ДО ДШИ пос. Юбилейный</t>
  </si>
  <si>
    <t>обеспечение деятельности МКУК МОМЦ МОТР</t>
  </si>
  <si>
    <t>обеспечение деятельности МКУ ГМТО МОТР</t>
  </si>
  <si>
    <t>отдельные мероприятия по управлению реализацией программы (аппарат)</t>
  </si>
  <si>
    <t>обеспечение деятельности управления культуры МОТР</t>
  </si>
  <si>
    <t>Обеспечение функций Муниципального казенного учреждения «Централизованная бухгалтерия»</t>
  </si>
  <si>
    <t>Приобретение оргтехники, оборудования</t>
  </si>
  <si>
    <t>Наименование муниципальной программы "Эффективное муниципальное управление"</t>
  </si>
  <si>
    <t>Подпрограмма "Обеспечение ведения бухгалтерского учета"</t>
  </si>
  <si>
    <t>Мероприятие программы "Обеспечение деятельности администрации МО ТР по решению вопросов местного значения (в т.ч. расходы на выплату з/платы, начислений на оплату труда, услуг связи и др.)</t>
  </si>
  <si>
    <t>Наименование подпрограммы "Обеспечение деятельности материально-технического обеспечения администрации"</t>
  </si>
  <si>
    <t>Обеспечение функционирования МКУ "Маттехобеспечение"</t>
  </si>
  <si>
    <t>Предоставление авторанспортных услуг органам местногосамоуправления</t>
  </si>
  <si>
    <t>Наименование муниципальной программы "Подготовка градостроительной и землеустроительной документации на территории  МО Темрюкский район"</t>
  </si>
  <si>
    <t>Причины не исполнения и сроки полного освоения средств</t>
  </si>
  <si>
    <t>Разработка нормативов градостроительного проектирования сельских поселений</t>
  </si>
  <si>
    <t>Установка знаков на выездах</t>
  </si>
  <si>
    <t>Подготовка проекта внесения изменений в генеральный план Курчанского сельского поселения Темрюкского района</t>
  </si>
  <si>
    <t xml:space="preserve">Осуществление деятельности МКУ  «Архитектурный центр»
</t>
  </si>
  <si>
    <t>Исполнение в соответствии с утвержденной бюджетной сметой. Срок полного освоения средств декабрь 2016 года</t>
  </si>
  <si>
    <t>субсидирование части затрат субъектов малого предпринимательства на ранней стадии их деятельности</t>
  </si>
  <si>
    <t>субсидирование части затрат на уплату первого взноса при заключении договора финансовой аренды (лизинга), понесенных субъектами малого и среднего предпринимательства</t>
  </si>
  <si>
    <t>субсидирование части затрат субъектов малого и среднего предпринимательства, связанных с уплатой процентов по кредитам привлеченных  в российских кредитных организациях на приобретение оборудования в целях создания (или) развития либо модернизации производства товаров (работ, услуг)</t>
  </si>
  <si>
    <t>субсидирование части затрат действующих инновационных компаний-субъектов малого и среднего предпринимательства понесенных в связи с производством (реализацией) товаров, выполнение работ, услуг</t>
  </si>
  <si>
    <t>участие в краевых, общероссийских и международных выставочно-ярморочных мероприятиях, выставки коллективных стендов на выставочно-ярморочных мероприятиях, форумах, общероссийских и международных выставках, конкурсах, подготовка презентационных материалов</t>
  </si>
  <si>
    <t>организация и проведение конкурса "Лучшие предприниматели муниципального образования Темрюкский район". Премирование и чествование победителей районного конкурса</t>
  </si>
  <si>
    <t>содействие в организации и проведении мероприятий по обмену опытом и межрегиональному сотрудничеству с представителями субъектов РФ, международными общественными организациями по вопросам связанным с поддержкой и развитием малого и среднего предпринимательства</t>
  </si>
  <si>
    <t>содействие обучению предпринимателей и социально ориентированному ведению предпринимателей</t>
  </si>
  <si>
    <t>публикация информационных материалов поддержка малого и среднего предпринимательства в средствах массовой информации</t>
  </si>
  <si>
    <t>В настоящее время подпрограмма проходит согласование в целью участия МОТР в софинансировании. После подписания соглашения с краевым департаментом будет открыт прием заявлений на субсидирование. Реализация мероприятия запланирована на 3-4 кв. текущего года.</t>
  </si>
  <si>
    <t>Реализация мероприятия запланирована на 3 квартал т.г. (При отсутствии необходимости реализации денежные средства будут перенаправлены на субсидирование МСП)</t>
  </si>
  <si>
    <t>Проводится прием заявок на конкурс. Аукционная и котировочная документация на награждение победителей будет размещена в августе</t>
  </si>
  <si>
    <t>Котировочная документация на проведение обучения проходит согласование</t>
  </si>
  <si>
    <t>"Антикризисные меры в жилищно-коммунальном хозяйстве муниципального образования Темрюкский район"</t>
  </si>
  <si>
    <t>Реконструкция магистрального трубопровода МТ2</t>
  </si>
  <si>
    <t>Разработка проектно-сметной документации «Строительство второй нитки магистрального водопровода МТ1»</t>
  </si>
  <si>
    <t>Текущий ремонт, обустройство инженерными коммуникациями муниципального имущества</t>
  </si>
  <si>
    <t>Осуществление технологи-ческого присо-единения энерго-принимающих устройств нежи-лого помещения, расположенного по адресу: 353500, Красно-дарский край, Темрюкский район, г. Темрюк, ул. Ленина, д. 14: помещения №1-13; 1-20; 1-61; 1-63</t>
  </si>
  <si>
    <t>Проведение государственной экспертизы проектно-сметной документации</t>
  </si>
  <si>
    <t>Теплоснабжение МБОУ СОШ №8 по адресу: пос. Сенной, ул. Мира, 24. Перенос теплотрассы бесканальным способом</t>
  </si>
  <si>
    <t>Подготовка муниципального образования к отопительному периоду 2016-2017 годов</t>
  </si>
  <si>
    <t>Приобретение специализированной техники (бульдозера)</t>
  </si>
  <si>
    <t>"Экологическое оздоровление территории муниципального образования Темрюкский район"</t>
  </si>
  <si>
    <t>Предоставление субсидии на приобретение оборудования и имущества для нужд МУП «Универсал»</t>
  </si>
  <si>
    <t>Предоставление субсидии на осуществле-ние мероприятий по благо-устройству и поддержанию порядка и санитарного состояния на территории полигона для размещения твердых коммуналь-ных отходов, расположен-ного по адресу: Российская Федерация, Красно-дарский край, Темрюкское городское поселение, г. Темрюк, а/д «Темрюк-Фонталовс-кая», км 0+580 (слева 128 м)</t>
  </si>
  <si>
    <t>Предоставление субсидии на получение лицензии по обращению с отходами</t>
  </si>
  <si>
    <t>продлен срок сдачи объекта ДОУ ст. Старотитаровской до 04.10.2016г.</t>
  </si>
  <si>
    <t>по факту предоставления документов,срок освоение до 01.09.2016г.</t>
  </si>
  <si>
    <t>заключаются прямые договора, срок освоения до 01.10.2016г.</t>
  </si>
  <si>
    <t>заключены договора в 3 квартале, срок освоения до 31.12.2016г.</t>
  </si>
  <si>
    <t>ведутся работы на сумму -16382111,69 руб.; аукцион в августе-3668292 руб.; аукцион в сентябре-3419208 руб.</t>
  </si>
  <si>
    <t>работы будут начаты после потверждения распределения средств     ( постановление губернатора КК)</t>
  </si>
  <si>
    <t>по факту выполеных работ</t>
  </si>
  <si>
    <t>мероприятия проведены</t>
  </si>
  <si>
    <t>оплата будет произведена после проведения конкурса,срок освоения до 01.10.2016г.</t>
  </si>
  <si>
    <t>срок освоения до 01.09.2016г.(СШ №25-приобретение пищевой плиты)</t>
  </si>
  <si>
    <t>оплата производиться по факту начисления заработной платы,срок освоения до 25.12.2016г.</t>
  </si>
  <si>
    <t>срок освоения до 01.09.2016г. (туристические походы МБСЮТУР)</t>
  </si>
  <si>
    <t>срок освоения до 25.12.2016г.(оплата коммунальных услуг, питание детей, оплата налогов в 4-квартале,медосмотра и т.д)</t>
  </si>
  <si>
    <t>срок освоения до 25.12.2016г.(оплата коммунальных услуг,услуг связи, оплата налогов в 4-квартале,прочие расходы)</t>
  </si>
  <si>
    <t>срок освоения до 25.12.2016г.(выплата заработной платы учреждениям дошкольного и общего образования, оплата кац. и хоз. товаров, прочие расходы)</t>
  </si>
  <si>
    <t>срок освоения до 01.10.2016г.</t>
  </si>
  <si>
    <t>срок освоения до 01.10.2016г. (заключаются прямые договора, ведуться работы)</t>
  </si>
  <si>
    <t>отсутствие финансирования,срок освоения до 25.12.2016г.</t>
  </si>
  <si>
    <t>по факту предоставления документов.</t>
  </si>
  <si>
    <t>получение двух автобусов 02.08.2016г. (оплата до 15.08.2016г.)</t>
  </si>
  <si>
    <t>заключаются прямые договора на ремонт пожарной сигнализации срок освоения до 01.10.2016г.</t>
  </si>
  <si>
    <t>оплата производиться согласно графику платежей</t>
  </si>
  <si>
    <t xml:space="preserve"> срок освоения до 25.12.2016г.</t>
  </si>
  <si>
    <t>установка видеонаблюдения МАДООЦ,ДОУ №42 (док-ты на оплате)</t>
  </si>
  <si>
    <t>установка системы стредец -мониторинго в образовательных учреждениях с сентября месяца</t>
  </si>
  <si>
    <t>срок освоения до 25.12.2016г.(выплата заработной платы , оплата кац. и хоз. товаров, прочие расходы по управлению образованием)</t>
  </si>
  <si>
    <t>срок освоения до 25.12.2016г.(выплата заработной платы , оплата кац. и хоз. товаров, прочие расходы по МКЦБУО,МКИМЦ,МКЦУМТБО)</t>
  </si>
  <si>
    <t>по факту предоставления документов</t>
  </si>
  <si>
    <t>оплата производиться по факту посещения детей,срок освоения до 25.12.2016г.</t>
  </si>
  <si>
    <t>оплата производиться по факту посещения детей,срок освоения до 25.12.2016г. (оплата производиться один раз в квартал)</t>
  </si>
  <si>
    <t>работы не ведутся</t>
  </si>
  <si>
    <t>ремонт ограждения МБУСОШ 2,10 выставлены на торги</t>
  </si>
  <si>
    <t>Согласно плану-графику срок исполнения мероприятия  сентябрь-ноябрь 2016 года</t>
  </si>
  <si>
    <t>Согласно плану-графику срок исполнения мероприятия август-октябрь 2016 года</t>
  </si>
  <si>
    <t>Согласно плану-графику срок исполнения мероприятия сентябрь 2016 года</t>
  </si>
  <si>
    <t>выплата расходов на погребение, изготовление и установку надгробия в случае смерти лица, удосто-енного звания  «Почетный гражданин МО ТР»</t>
  </si>
  <si>
    <t>расходы осуществляются согласно  графика финансирования средств МБУЗ "ЦРБ МО ТР" Министерством здравоохранения КК</t>
  </si>
  <si>
    <t xml:space="preserve">готовится пакет документов на торги </t>
  </si>
  <si>
    <t>Выплата производится по мере предоставления документов  на оплату донорам</t>
  </si>
  <si>
    <t>расходы осуществляются ежемесячно 
с 01.01.216 г. по 31.12.2016 г.</t>
  </si>
  <si>
    <t>Выплата производится по мере предоставления документов носителями поддержки</t>
  </si>
  <si>
    <t>Расходы осуществляются согласно заключеных договоров</t>
  </si>
  <si>
    <t>устранение требований пожарной безопасности в зданиях МБУЗ ЦРБ МО ТР</t>
  </si>
  <si>
    <t>Готовится пакет документов на торги</t>
  </si>
  <si>
    <t>приобретение кроватей в стационар ЦРБ</t>
  </si>
  <si>
    <t>средства не выделены</t>
  </si>
  <si>
    <t xml:space="preserve">Ведется работа по заключению контракта с ООО «Омега Страт» на создание доступной среды для маломобильных групп населения в здании МБУК «РДК»  (протокол рассмотрения единственной заявки на участие в аукционе в электронной форме  № 262–1/0318300008816000262               от 27 июня 2016 года), ориентировочное заключение контракта 13 июля 2016 года. </t>
  </si>
  <si>
    <t xml:space="preserve">Проводится аукцион. Предполагаемый срок заключения договора на выполнение работ – 25 июля 2016 года. Срок исполнения работ – 30 календарных дней. </t>
  </si>
  <si>
    <t xml:space="preserve">Проводится аукцион. Предполагаемый срок заключения договора на выполнение работ – 25 июля 2016 года.  Срок исполнения работ – 30 календарных дней. </t>
  </si>
  <si>
    <t>Отчет о расходах на реализацию муниципальной программы за счет всех источников финансирования на 01.07.2016г</t>
  </si>
  <si>
    <t xml:space="preserve">Причины не исполнения и сроки полного освоения  средств </t>
  </si>
  <si>
    <t>Наименование муниципальной программы " Управление муниципальными финансами"</t>
  </si>
  <si>
    <t xml:space="preserve">мероприятие </t>
  </si>
  <si>
    <t>Расходы осуществляются согласно утвержденному кассовому плану:ЗАРАБОТНАЯ ПЛАТА за июль: 1 пол. месяца- 15.07.2016г.(524,15 тыс.руб), 2 пол. месяца-01.08.2016г.(524,15)з/пл за август: 1 пол. месяца-16.08.2016г (460,7тыс.руб)2 пол. месяца-01.09.2016г.(460,7);  з/пл за сентябрь: 1 пол. месяца- 16.09.2016г.(460,7), 2 пол. месяца-30.09.2016г.(460,7);  з/пл за октябрь: 1 пол. месяца- 14.09.2016г.(460,7), 2 пол. месяца-01.11.2016г.(460,7);   з/пл за ноябрь:1 пол. месяца- 16.11.2016г.(460,7), 2 пол. месяца-01.12.2016г.(460,7);   з/пл за декабрь: 1 пол. месяца- 16.12.2016г.(460,7), 2 пол. месяца-30.12.2016г.(460,7). ПОСОБИЯ ДО 3 ЛЕТ:  июль: 01.08.2016г. (0,15);август: 01.09.2016г. (0,15); за сентябрь:30.09.2016г. (0,15); за октябрь: 01.11.2016г. (0,15); за ноябрь: 01.12.2016г. (0,15); за декабрь: 30.12.2016г. (0,4). ПРОЖИВАНИЕ ПРИ СЛУЖЕБНЫХ КОМАНДИРОВКАХ:   октябрь-31.10.2016г (24,0) ноябрь-30.11.2016 (15,0) декабрь -16.12.2016г (9,5)  Транспортные расходы  октябрь: 30.09.2016г. (9,0);    ноябрь: 30.11.2016г. (7,0);    декабрь: 16.12.2016г. (6,0). Суточные: октябрь-31.10.2016г(0,8), ноябрь -30.11.2016, декабрь  -16.12.2016г(0,2). НАЧИСЛЕНИЯ на  з/пл за июль: 01.08.2016г.(326,8); за август: 01.09.2016г.(272,4); за сентябрь: 30.09.2016г.(272,4);  за октябрь: 01.11.2016г.(272,4);  за ноябрь: 12.2016г.(272,4);   за декабрь: 30.12.2016г.(272,4). УСЛУГИ СВЯЗИ: июль 07.07.2016г. (27,8)  август: 05.08.2016г. (29,4)сентябрь:07.09.2016г. (29,4)октябрь: 05.10.2016г. (29,4)ноябрь: 07.11.2016г. (29.4) декабрь:06.12.2016г.(15,3)     ЗАПРАВКА КАРТРИДЖЕЙ -сентябрь: 09.09.2016г. (15,0); октябрь: 05.10.2016г. (10,0);  ноябрь: 18.11.2016г. (8,2);  РЕМОНТ  И ТЕХОБСЛУЖИВАНИЕ ВЫЧИСЛИТ.ТЕХНИКИ    сентябрь:08.09.2016г. (10,0);октябрь: 28.10.2016г. (9,6). ОБУЧЕНИЕ -сентябрь: 15.09.2016г. (6,0)октябрь: 10.10.2016г. (10,0)ноябрь: 21.11.2016г. (8,0)   декабрь -15.12.2016 (6,7)         ПОДПИСКА сентябрь-15.09.2016г. (3,1)октябрь: 14.10.2016г. (2,6)ноябрь: 10.11.2016г. (19,9)           расчет платы по негат. воздействию на окруж. среду декабрь: 28.12.2016г. (0,4).    НАЛОГ НА ИМУЩЕСТВО-октябрь 18.10.2016г(0,6)    ЧЛЕНСКИЙ ВЗНОС -октябрь 16.10 2016г.(15,0)       НАЛОГ ЗА НЕГАТИВНОЕ ВОЗД.НА  ОКРУЖ.СРЕДУ- июль 07.07.2016г.(1,3)       октябрь 2016г 07.10.2016г.(1,4)    ПРИОБРЕТЕНИЕ МЕБЕЛИ- сентябрь 15.09.2016г.(13,5)    ПРИОБРЕТЕНИЕ КОМПЬЮТЕРНОЙ ТЕХНИКИ  август 25.08.2016г(56,0)      ПРИОБРЕТЕНИЕ БУМАГИ,КАНЦТОВАРОВ август 15.08.2016г(99,2)       ПРИОБРЕТЕНИЕ КАРТРИДЖЕЙ,ЗАПЧАСТЕЙ К ВЫЧ.ТЕХНИКЕ сентябрь -16.09.2016г(90,0)</t>
  </si>
  <si>
    <t>В соответствии с планом-графиком - август 2016 г.</t>
  </si>
  <si>
    <t>Мероприятия по созданию и деятельности профессиональной аварийно-спасательной службы, формирования муниципального образования Темрюкский район</t>
  </si>
  <si>
    <t>Мероприятия по созданию и развитию аппаратно-програмного комплекса "Безопасный город", муниципального образования Темрюкский район</t>
  </si>
  <si>
    <t>Остаток 70,0 тыс. руб. будет освоен в 4 квартале (выставка в Сочи в ноябре)</t>
  </si>
  <si>
    <t>Остаток 23,5 тыс. руб. будет освоен в 4 квартале (изготовление раздаточных материалов для выставки в Сочи в ноябре)</t>
  </si>
  <si>
    <t>Средства будут освоены до конца года</t>
  </si>
  <si>
    <t>Остаток 10,6 тыс. руб. будет освоен в 3 квартале, после завершения курортного сезона</t>
  </si>
  <si>
    <t>Проведение районных спортивно-массовых мероприятий для различных категорий населения</t>
  </si>
  <si>
    <t>Участие сборных команд ТР по культивируемым видам спорта в краевых и всероссийских соревнованиях</t>
  </si>
  <si>
    <t>Денежная выплата стимулирующего характера отдельным категориям работников муниципальных физкультурно-спортивных учреждений</t>
  </si>
  <si>
    <t>Повышение заработной платы педагогическим работникам МБУ ДО ДЮСШ "Виктория"</t>
  </si>
  <si>
    <t>Эффективное управление в сфере физической культуры и спорта</t>
  </si>
  <si>
    <t>Предоставление социальной поддержки отдельным категориям работников МБУ "Виктория", осуществляющих подготовку спортивного инвентаря</t>
  </si>
  <si>
    <t>Укрепление материально-технической базы массового спорта и приобретение средств наглядной агитации пропагандирующей здоровый образ жизни</t>
  </si>
  <si>
    <t>Содержание и обеспечение деятельности</t>
  </si>
  <si>
    <t>Содержание МБУ ДО ДЮСШ "Виктория"</t>
  </si>
  <si>
    <t>Финансовое обеспечение деятельности УКС  и ТЭК</t>
  </si>
  <si>
    <t>Финансовое обеспечение деятельности МБУ «ЕСЗ»</t>
  </si>
  <si>
    <t xml:space="preserve">Строительство объекта «Детский сад по пер. Ильича в ст.Старотитаровская" (строительно-монтажные работы внешних сетей водоснабжения) </t>
  </si>
  <si>
    <t xml:space="preserve">Строительство объекта «Детский сад по пер. Ильича в ст.Старотитаровская" (приобретение и установка блочной котельной) </t>
  </si>
  <si>
    <t xml:space="preserve">Строительство объекта «Детский сад по пер. Ильича в ст.Старотитаровская" (выполнение проекта планировки территории) </t>
  </si>
  <si>
    <t xml:space="preserve">Строительство объекта «Детский сад по пер. Ильича в ст.Старотитаровская" (выполнение проекта межевания территории по созданию внешней инженерной инфраструктуры) </t>
  </si>
  <si>
    <t>Закольцовка сетей водоснабжения - детский сад № 18</t>
  </si>
  <si>
    <t>согласно сметному расчету заработной платы</t>
  </si>
  <si>
    <t xml:space="preserve">блочно-модульная котельная приобретена, оплата по данному товару не прошла, в связи с в недостатком документации, в настоящее время Поставщиком устраняются данные недостатки, приемка выполненных работ запланирована на август 2016г </t>
  </si>
  <si>
    <t>срок размещения заказа по аукциону в электронной форме октябрь 2016г</t>
  </si>
  <si>
    <t xml:space="preserve">Заключены муниипальные контракты со сроком исполнения декабрь 2016 года на общую сумму 1931284,83 руб. На согласовании запрос котировок на сумму 155714,50. На подписи муниципальный контракт на сумму 63150 руб. На октябрь текущего года запланирована закупка на сумму 63150 руб. </t>
  </si>
  <si>
    <t>В течении 2016 года</t>
  </si>
  <si>
    <t xml:space="preserve"> Заключен контракт на ремонт кровли на сумму 712,0 исполнение которого будет в июле 2016 года. Заключен контракт на проект газоснабжения и газоснабжение на сумму 4500,0 оплата предусмотрена поэтапная. В августе 2016 года планируется заключение контракта на установку и пуско-наладочные работы электрической станции на сумму 400,0. Так же до 31.12.2016 будет производиться начисление заработной платы, оплата налогов и расходы на коммунальные услуги.
</t>
  </si>
  <si>
    <t xml:space="preserve"> В сентябре 2016 года будет заключен контракт на обслуживание котельной и произведены пуско-наладочные работы. Так же до 31.12.2016 будет производиться начисление заработной платы, оплата налогов и расходы на коммунальные услуги.
</t>
  </si>
  <si>
    <t>сентябрь-октябрь 2016 года</t>
  </si>
  <si>
    <t>Участие сборных команд МОУДОД "ДЮСШ" в краевых и всероссийских соревнованиях и спортивно-массовых мероприятиях в честь праздничных мероприятий, юбилейных и памятных дат</t>
  </si>
  <si>
    <t>в июле 2016 года частично поступила сумма для ежемесячной выплаты к з/плате молодым специалистам (начиная с июля по декабрь 2016г.)</t>
  </si>
  <si>
    <t xml:space="preserve">51,1 тыс.руб. будет реализовано в августе 2016 года             </t>
  </si>
  <si>
    <t>В июле 2016 года будет исполнен контракт на поставку медалей на сумму 20,7. Остальные средства запланировано реализовать в период июль-ноябрь при проведении районных спортивно-массовых мероприятий</t>
  </si>
  <si>
    <t xml:space="preserve">В августе и сентябре будут приобретены материальные запасы на сумму 27,0, Выплата заработной платы будет выплачиваться ежемесячно.                       </t>
  </si>
  <si>
    <t xml:space="preserve">Софинансирование 5% на повышение заработной платы педработников запланировано 282,4, реализовано 127,1. выплаты осуществляются ежемесячно с начислением з/платы </t>
  </si>
  <si>
    <t>Денежная выплата стимулирующего характера отдельным категориям работников муниципальных физкультурно-спортивных учреждений – запланировано 820,3, реализовано 379,1. выплаты осуществляются ежемесячно с начисление заработной платы</t>
  </si>
  <si>
    <t>Фестиваль героико-патриотической песни "Пою моя Россия", ноябрь 2016</t>
  </si>
  <si>
    <t>Проведение Дня молодежи России, контракты в работе</t>
  </si>
  <si>
    <t>Проведение районного фестиваля КВН октябрь 2016</t>
  </si>
  <si>
    <t>Открытие чемпионата 2016-2017 гг. Сентябрь 2016</t>
  </si>
  <si>
    <t>приобретение воркаут площадок, установка запланирована на август 2016</t>
  </si>
  <si>
    <t>декабрь 2016 (конкурс среди клубов района по итогам работы в 2016 году)</t>
  </si>
  <si>
    <t>Октябрь 2016</t>
  </si>
  <si>
    <t>сентябрь-октябрь 2016 (участие в краевом конкурсе на лучший СТО)</t>
  </si>
  <si>
    <t>сентябрь-октябрь 2016, участие в краевом конкурсе "я - Доброволец"</t>
  </si>
  <si>
    <t>Ноябрь 2016</t>
  </si>
  <si>
    <t>Сентябрь 2016</t>
  </si>
  <si>
    <t>Сентябрь 2016 (проведение районной конференции)</t>
  </si>
  <si>
    <t>Июль-август 2016</t>
  </si>
  <si>
    <t>Организация трудоустройства июль-август 2016</t>
  </si>
  <si>
    <t>Проведение межрайонной смены "Я лидер" в августе 2016</t>
  </si>
  <si>
    <t xml:space="preserve">Реализация мероприятий в рамках проекта "Кубанская лига дебатов" 4 квартал 2016 </t>
  </si>
  <si>
    <t>Поэтапное повышение среднего уровня з/платы работников муниципальных учреждений физической культуры и спорта  МО ТР (постановление администрации КК от 12.10.2015г.     № 962), выплаты осуществляются ежемесячно с начислением з/ платы</t>
  </si>
  <si>
    <t>Организация похода (заключен контракт от 28.06.2016г. оплата в июле 2016)</t>
  </si>
  <si>
    <t>контракты в работе, оплата в июле 2016г.</t>
  </si>
  <si>
    <t>Организация отдыха детей в профильных лагерях, организованных муниципальными образовательными организациями, осуществляющими организацию отдыха и оздоровления обучающихся в каникулярное время с дневным пребыванием с обязательной организацией их питания</t>
  </si>
  <si>
    <t>Август-сентябрь 2016 года</t>
  </si>
  <si>
    <t>выполнено частично, т.к. мероприятия проводятся в течение года; период освоения до 31.12.2016г.</t>
  </si>
  <si>
    <t xml:space="preserve">Мероприятие запланировано на сентябрь </t>
  </si>
  <si>
    <t xml:space="preserve">Мероприятие запланировано на ноябрь </t>
  </si>
  <si>
    <t xml:space="preserve">Экономия за счет аукционов </t>
  </si>
  <si>
    <t xml:space="preserve">Мероприятие запланировано на октябрь </t>
  </si>
  <si>
    <t xml:space="preserve">запланировано на август </t>
  </si>
  <si>
    <t xml:space="preserve">запланировано на 4 квартал </t>
  </si>
  <si>
    <t>Мероприятие запланировано на декабрь</t>
  </si>
  <si>
    <t xml:space="preserve">Мероприятие запланировано  27 августа </t>
  </si>
  <si>
    <t xml:space="preserve">Запланировано на сентябрь </t>
  </si>
  <si>
    <t xml:space="preserve">Запланировано  на 4 кв. 2016г. </t>
  </si>
  <si>
    <t>Мероприятие запланировано на  сентябрь</t>
  </si>
  <si>
    <t xml:space="preserve">Ежемесячные выплаты </t>
  </si>
  <si>
    <t>Хозяйственное обеспечение органов местного самоуправления (оплата коммунального обслуживания адм-ции МО ТР, капитальный и текущий ремонт административного здания, гаражей и благоустройство территории адм.МО ТР, административно-хозяйственное обеспечение деятельности адм.МО ТР)</t>
  </si>
  <si>
    <t>Расходы в соответствии с кассовым планом  расходования бюджетных средств утвержденных на 2016 год</t>
  </si>
  <si>
    <t>Конкурс признан несостоявшимся, будет проведение повторного конкурса. Срок полного освоения средств декабрь 2016 года</t>
  </si>
  <si>
    <t>В период подготовки и проведения международного инвестиционного форума "Сочи -2016г.", сентябрь-октябрь 2016 года</t>
  </si>
  <si>
    <t>Наименование муниципальной программы "Качество" в МО Темрюкский район</t>
  </si>
  <si>
    <t>Оказание поддержки хозяйствующим субъектам, расположенным на территории МО ТР, в предоставлении условий для реализации продукции, путем привлечения во всевозможные ярмарки; проведение мероприятий по оценке качества продукции</t>
  </si>
  <si>
    <t>Запланировано проведение 2-х дегустаций. Срок исполнения программы в 2016 году до 01.10.2016г.</t>
  </si>
  <si>
    <t>Фактические расходы на отчетную дату, тыс. руб.
на 01.07.2016 г.</t>
  </si>
  <si>
    <t>Наименование муниципальной программы
 «Поддержка социально ориентированных некоммерческих организаций, осуществляющих деятельность на территории муниципального образования Темрюкский район»</t>
  </si>
  <si>
    <t xml:space="preserve">Поддержка общественных объединений ветеранов войны, труда,
Вооруженных Сил и правоохранительных органов, на финансирование расходов, связанных с осуществлением ими своей уставной деятельности, в том числе проведением мероприятий 
</t>
  </si>
  <si>
    <t>Поддержка общественных объединений инвалидов по зрению</t>
  </si>
  <si>
    <t>Поддержка общественных объединений инвалидов</t>
  </si>
  <si>
    <t xml:space="preserve">Поддержка общественных объединений ветеранов боевых действий в Афганистане  и ветеранов других локальных воин </t>
  </si>
  <si>
    <t xml:space="preserve">Поддержка общественных объединений инвалидов боевых действий, членов семей погибших (умерших) военнослужащих в локальных войнах и конфликтах </t>
  </si>
  <si>
    <t>Поддержка общественных объединений инвалидов с нарушением функции органов слуха</t>
  </si>
  <si>
    <t>Поддержка общественных объединений инвалидов и участников ликвидации последствий аварии на Чернобыльской АЭС</t>
  </si>
  <si>
    <t>Поддержка общественных объединений бывших несовершеннолетних узников фашистских концлагерей</t>
  </si>
  <si>
    <t>Поддержка общественных объединений, чья деятельность  направленна на профилактику социально опасных форм поведения граждан</t>
  </si>
  <si>
    <t>Поддержка общественных объединений, чья деятельность направленна на организацию поисковых мероприятий и мероприятий, направленных на увековечение памяти и подвигов российских воинов</t>
  </si>
  <si>
    <t>найм жилья фельшерам скорой помощи</t>
  </si>
  <si>
    <t>Наименование муниципальной программы  «Мероприятия, направленные на формирование  информационного общества и формирование электронного  правительства»</t>
  </si>
  <si>
    <t>Подключение к системе межведомственного электронного взаимодействия</t>
  </si>
  <si>
    <t>Обновление автоматизированных рабочих мест</t>
  </si>
  <si>
    <t>Организация защиты рабочих мест администрации муниципального образования Темрюкский район антивирусным программным обеспечением</t>
  </si>
  <si>
    <t xml:space="preserve">Организация защиты рабочих мест администрации муниципального образования Темрюкский район лицензионным программным обеспечением </t>
  </si>
  <si>
    <t xml:space="preserve">                        Отчет о расходах на реализацию муниципальной программы за счет всех источников финансирования</t>
  </si>
  <si>
    <t>контракт по план-графику на 31.08.2016г.</t>
  </si>
  <si>
    <t>контракт заключен, антивирус установлен</t>
  </si>
  <si>
    <t>контракт по план-графику на 01.11.2016г.</t>
  </si>
  <si>
    <t>Наименование муниципальной программы  «Обеспечение жильем молодых семей на территории муниципального образовнаия Темрюкский район"</t>
  </si>
  <si>
    <t>Предоставление молодым семьям, признанным в установленном порядке нуждающимся в улучшении жилищных условий, социальных выплат на приобретение жилья или строительство жилого дома</t>
  </si>
  <si>
    <t>В течение 2016 года</t>
  </si>
  <si>
    <t>-</t>
  </si>
  <si>
    <t>Выплата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</si>
  <si>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Предоставления ежемесячных денежных выплат на содержание детей-сирот и детей, оставшихся без родителей, переданных на патронатное воспитание</t>
  </si>
  <si>
    <t>Выплаты ежемесячного вознаграждения, причитающегося приемным родителям за оказание услуг по воспитанию приемных детей</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</si>
  <si>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</si>
  <si>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Финансовое обеспечение осуществления государственных полномочий по организации и 
осуществлению деятельности по опеке и попечительству в отношении несовершеннолетних</t>
  </si>
  <si>
    <t>Осуществление государственных полномочий по выполнению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осуществляющую контроль за исполнением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</si>
  <si>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Осуществление выплат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</si>
  <si>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</si>
  <si>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Наименование муниципальной подпрограммы: Совершенствование социальной поддержки семьи и детей</t>
  </si>
  <si>
    <r>
      <rPr>
        <b/>
        <u/>
        <sz val="10"/>
        <color theme="1"/>
        <rFont val="Times New Roman"/>
        <family val="1"/>
        <charset val="204"/>
      </rPr>
      <t>Подпрограмма</t>
    </r>
    <r>
      <rPr>
        <b/>
        <sz val="10"/>
        <color theme="1"/>
        <rFont val="Times New Roman"/>
        <family val="1"/>
        <charset val="204"/>
      </rPr>
      <t xml:space="preserve"> "Предоставление мер социальной поддержки гражданам, заключившим договор о целевом обучении с муниципальным учреждениями муниципального образования Темрюкский район"</t>
    </r>
  </si>
  <si>
    <r>
      <rPr>
        <b/>
        <u/>
        <sz val="10"/>
        <color theme="1"/>
        <rFont val="Times New Roman"/>
        <family val="1"/>
        <charset val="204"/>
      </rPr>
      <t>Подпрограмма</t>
    </r>
    <r>
      <rPr>
        <b/>
        <sz val="10"/>
        <color theme="1"/>
        <rFont val="Times New Roman"/>
        <family val="1"/>
        <charset val="204"/>
      </rPr>
      <t xml:space="preserve"> "Развитие мер социальной поддержки отдельным категориям граждан муниципального образования Темрюкский район"</t>
    </r>
  </si>
  <si>
    <t>Мероприятия по организации обучения специалистов и по повышению компьютерной грамотности</t>
  </si>
  <si>
    <t>Отсутствуют заявления граждан соответствующих условиям программы</t>
  </si>
  <si>
    <t>Организация отдыха, оздоровление детей проводится до 1 сентября 2016г.</t>
  </si>
  <si>
    <t xml:space="preserve">выплачивается в соответствии с положением о порядке выплаты данной надбавки, срок исполнения 31.12.2016г. </t>
  </si>
  <si>
    <t xml:space="preserve">выплачивается в соответствии с положением о порядке выплаты стипендий, срок исполнения 31.12.2016г. </t>
  </si>
  <si>
    <t>проведение аукциона запланировано на август</t>
  </si>
  <si>
    <t>Использование средств не планируется, в программу будут внесены изменения</t>
  </si>
  <si>
    <t>Заключен контракт на
7 887 940 рублей, расходы осуществляются согласно  графика финансирования средств МБУЗ "ЦРБ МО ТР" Министерством здравоохранения КК</t>
  </si>
  <si>
    <t>Подана заявка на финансирование на сумму 138 695,98 рублей</t>
  </si>
  <si>
    <t>изготовление проектно-сметной документации для проведения капитального ремонта Голубицкой амбулатории</t>
  </si>
  <si>
    <t xml:space="preserve">средства, выделенные на формирование списков граждан, лишившегося жилого помещения в результате ЧС неосвоены по причине отсуствия ЧС </t>
  </si>
  <si>
    <t>Заключен муниципальный контракт со сроком исполнения 12.2016 г. на сумму 50000 руб.</t>
  </si>
  <si>
    <t>Заключен муниципальный контракт со сроком исполнения 12.2016 г. на сумму 20000 руб.</t>
  </si>
  <si>
    <t>Заключен муниципальный контракт на сумму 27661 руб.</t>
  </si>
  <si>
    <t>Заключены муниципальные контракты на сумму 238598 руб.</t>
  </si>
  <si>
    <t>Заключены муниципальные контракты на сумму 50000 руб. В октябре по плану графику запланировано расходование на сумму 50000 руб.</t>
  </si>
  <si>
    <t>Согласно плана-графика размещения заказов на поставку товаров приобретение запланировано на 10.2016 г.</t>
  </si>
  <si>
    <t>Согласно плана-графика размещения заказов на поставку товаров приобретение запланировано на 8.2016 г.</t>
  </si>
  <si>
    <t>Согласно плана-графика размещения заказов на поставку товаров приобретение запланировано на 9.2016 г.</t>
  </si>
  <si>
    <t>Мероприятие:  Изготовление информационных и популяризационных  материалов о санаторно-курортном комплексе муниципального образования Темрюкский район (издание буклетов,каталогов,книг,листовок,брошур, стендов,баннеров,растяжек.Изготовление раздаточных материалов, сувенирной продукции, мультимидийных и видео материалов)</t>
  </si>
  <si>
    <t xml:space="preserve">Расходы осуществляются согласно утвержденному кассовому плану учреждений  </t>
  </si>
  <si>
    <t>отсутствие краевого финансирования</t>
  </si>
  <si>
    <r>
      <t xml:space="preserve">Наименование подпрограммы             </t>
    </r>
    <r>
      <rPr>
        <b/>
        <sz val="10"/>
        <color theme="1"/>
        <rFont val="Times New Roman"/>
        <family val="1"/>
        <charset val="204"/>
      </rPr>
      <t xml:space="preserve"> Поддержка сельскохозяйственного производ-ства в малых формах хозяйствования </t>
    </r>
    <r>
      <rPr>
        <sz val="10"/>
        <color theme="1"/>
        <rFont val="Times New Roman"/>
        <family val="1"/>
        <charset val="204"/>
      </rPr>
      <t>(осуществление отдельных государственных полномочий на поддержку с/х производства         в МО ТР в части предоставления субсидий гражданам КФХ, ЛПХ, ИП, ведущим деятельность в области с/х производства; а также в части возмещения процентной ставки по долгосрочным, среднесрочным и краткосрочным кредитам, взятыми малыми формами хозяйствования)</t>
    </r>
  </si>
  <si>
    <r>
      <t xml:space="preserve">Наименование подпрограммы    </t>
    </r>
    <r>
      <rPr>
        <b/>
        <sz val="10"/>
        <color theme="1"/>
        <rFont val="Times New Roman"/>
        <family val="1"/>
        <charset val="204"/>
      </rPr>
      <t>Материальное стимулирование производства сельскохозяйственной продукции</t>
    </r>
    <r>
      <rPr>
        <sz val="10"/>
        <color theme="1"/>
        <rFont val="Times New Roman"/>
        <family val="1"/>
        <charset val="204"/>
      </rPr>
      <t xml:space="preserve"> (премирование победителей районного соревнования работников АПК по итогам, поощрение участников с/х ярмарок, передавиков соревнования АПК (приобретение грамот, цветов, кубков и др. призов для лучших участников с/х ярмарок)</t>
    </r>
  </si>
  <si>
    <r>
      <t xml:space="preserve">Наименование подпрограммы       </t>
    </r>
    <r>
      <rPr>
        <b/>
        <sz val="10"/>
        <color theme="1"/>
        <rFont val="Times New Roman"/>
        <family val="1"/>
        <charset val="204"/>
      </rPr>
      <t>Пастбища для выпаса коров, содержащихся в личных подсобных хозяйствах, на террито-рии МО ТР</t>
    </r>
  </si>
  <si>
    <r>
      <t xml:space="preserve">Наименование подпрограммы         </t>
    </r>
    <r>
      <rPr>
        <b/>
        <sz val="10"/>
        <color theme="1"/>
        <rFont val="Times New Roman"/>
        <family val="1"/>
        <charset val="204"/>
      </rPr>
      <t xml:space="preserve">Обеспечение эпизоотического ветеринарно-санитарного благополучия в МО ТР </t>
    </r>
    <r>
      <rPr>
        <sz val="10"/>
        <color theme="1"/>
        <rFont val="Times New Roman"/>
        <family val="1"/>
        <charset val="204"/>
      </rPr>
      <t>(заключение муниципального контракта с организацией занимающейся регулированием численности безнадзорных животных)</t>
    </r>
  </si>
  <si>
    <r>
      <t xml:space="preserve">Наименование подпрограммы              </t>
    </r>
    <r>
      <rPr>
        <b/>
        <sz val="10"/>
        <color theme="1"/>
        <rFont val="Times New Roman"/>
        <family val="1"/>
        <charset val="204"/>
      </rPr>
      <t xml:space="preserve">прочие мероприятия муниципальной программы </t>
    </r>
    <r>
      <rPr>
        <sz val="10"/>
        <color theme="1"/>
        <rFont val="Times New Roman"/>
        <family val="1"/>
        <charset val="204"/>
      </rPr>
      <t>(осуществление деятельности МБУ ИКЦ (Темрюкский" - 3156,3 тыс.руб.; осуществление полномочий по подготовке и проведению Всероссийской переписи - 2395,2 тыс.руб.)</t>
    </r>
  </si>
  <si>
    <t>использование средств предусмотрено на 4 квартал 2016 г.</t>
  </si>
  <si>
    <t xml:space="preserve">Проводится Всероссийская с/х перепись, срок исполнения програмного мероприятия до 01.10.2016г. </t>
  </si>
  <si>
    <t>Расходы на содержание МБУ "ИКЦ"  в соответствии с утвержденным кассовым планом</t>
  </si>
  <si>
    <t>согласно плану-графику размещение заказа запланировано на август, сентябрь</t>
  </si>
  <si>
    <t>Оставшиеся денежные средства будут освоены в августе</t>
  </si>
  <si>
    <t xml:space="preserve">согласно плану-графику размещение заказа запланировано на август </t>
  </si>
  <si>
    <t>в соответсвии с контрактом оплата производиться в ноябре</t>
  </si>
  <si>
    <t>согласно плану-графику размещение заказа запланировано на сентябрь</t>
  </si>
  <si>
    <t>проект выполнен, в настоящее время проходит согласование государственной экспертизы</t>
  </si>
  <si>
    <t>ведутся смр внешних сетей водоснабжения, выполнение планируется в 4 квартале 2016г.</t>
  </si>
  <si>
    <t>оплачены не в полном объеме переходящие с 2015 года контракты по изготовлению паспорта безопасности и плана по предупреждению и ликвидации разливов нефти и нефтепродуктов на сумму 247,3 тыс.руб. в связи с отсуствием актов выполненных работ из-за внесения изменений в документы после согласования с контролирующими органами. Срок исполнения мероприятия август 2016г. (оплачено в июле - 106,8 тыс.руб., в августе - 140,5 тыс.руб.).</t>
  </si>
  <si>
    <t xml:space="preserve">Расходы осуществляются ежемесячно в соответствии с утвержденным кассовым планом </t>
  </si>
  <si>
    <t xml:space="preserve">Расходы осуществляются в соответствии с утвержденным кассовым планом </t>
  </si>
  <si>
    <t xml:space="preserve">Расходы осуществляются ежемесячно в соответствии с утвержденным кассовым планом. Кроме того, неоплачен переходящий с 2015 года  контракт  на сумму 580 тыс.руб. по капитальному ремонту здания в связи с расторжением в одностороннем порядке договора с подрядчиком по причине нарушения сроков и качества работ. </t>
  </si>
  <si>
    <t>Расходы на содержание учреждения в соответствии с утвержденным кассовым планом. Приобретения канцтоваров - декабрь 2016г. Обучение 2-х специалистов - октябрь 2016г.</t>
  </si>
  <si>
    <t>Проводится подготовка  конкурсной  документации. Срок полного освоения средств декабрь 2016 года</t>
  </si>
  <si>
    <t>Расходы на содержание учреждения в соответствии с утвержденным кассовым планом. Кроме того, закупки производятся в соответствии с запланированными сроками утвержденным планом графиком закупок товаров, работ и услуг на 2016 год, полное освоение средств планируется  на 30.08.16 г.</t>
  </si>
  <si>
    <t>проводится аукцион по определению подрядчика. Срок исполнения мероприятия декабрь 2016г.</t>
  </si>
  <si>
    <t>контракты подписаны. Срок исполнения мероприятия декабрь 2016г.</t>
  </si>
  <si>
    <t>ведется претензионная работа</t>
  </si>
  <si>
    <t>проводится работа по расторжению муниципального контракта</t>
  </si>
  <si>
    <t>проводится аукцион по определению поставщика. Срок исполнения мероприятия сентябрь 2016г.</t>
  </si>
  <si>
    <t>согласно плану-графику закупок на август</t>
  </si>
  <si>
    <t>заключен контракт на приобретение бульдозера на сумму 3,8 млн.руб.</t>
  </si>
  <si>
    <t>срок исполнения мероприятия декабрь 2016г.</t>
  </si>
  <si>
    <t>проводится работа по определению подрядчиков. Срок исполнения мероприятия декабрь 2016г.</t>
  </si>
  <si>
    <t>контракт подписан. Срок исполнения меропрития сентябрь 2016г.</t>
  </si>
  <si>
    <t>подготовлен муниципальный контракт  с МУП "Полигон" (г.Новороссийск), занимающейся регулированием численности безнадзорности животных, в настоящее время контракт находится на согласовании с юрид.отделом.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</si>
</sst>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Red]0.0"/>
    <numFmt numFmtId="166" formatCode="0.00;[Red]0.00"/>
    <numFmt numFmtId="167" formatCode="#,##0.0"/>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sz val="10"/>
      <color theme="1"/>
      <name val="Calibri"/>
      <family val="2"/>
      <scheme val="minor"/>
    </font>
    <font>
      <sz val="10"/>
      <name val="Calibri"/>
      <family val="2"/>
      <charset val="204"/>
      <scheme val="minor"/>
    </font>
    <font>
      <sz val="10"/>
      <color theme="1"/>
      <name val="Calibri"/>
      <family val="2"/>
      <charset val="204"/>
      <scheme val="minor"/>
    </font>
    <font>
      <sz val="10"/>
      <name val="Calibri"/>
      <family val="2"/>
      <scheme val="minor"/>
    </font>
    <font>
      <b/>
      <u/>
      <sz val="10"/>
      <color theme="1"/>
      <name val="Times New Roman"/>
      <family val="1"/>
      <charset val="204"/>
    </font>
    <font>
      <b/>
      <sz val="10"/>
      <color theme="1"/>
      <name val="Calibri"/>
      <family val="2"/>
      <charset val="204"/>
      <scheme val="minor"/>
    </font>
    <font>
      <b/>
      <sz val="10"/>
      <color theme="1"/>
      <name val="Calibri"/>
      <family val="2"/>
      <scheme val="minor"/>
    </font>
    <font>
      <b/>
      <sz val="10"/>
      <color rgb="FF000000"/>
      <name val="Times New Roman"/>
      <family val="1"/>
      <charset val="204"/>
    </font>
    <font>
      <b/>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b/>
      <sz val="10"/>
      <color indexed="8"/>
      <name val="Calibri"/>
      <family val="2"/>
      <charset val="204"/>
    </font>
    <font>
      <sz val="10"/>
      <color indexed="8"/>
      <name val="Calibri"/>
      <family val="2"/>
      <charset val="204"/>
    </font>
    <font>
      <sz val="10"/>
      <name val="Calibri"/>
      <family val="2"/>
      <charset val="204"/>
    </font>
    <font>
      <b/>
      <sz val="10"/>
      <color rgb="FFFF0000"/>
      <name val="Times New Roman"/>
      <family val="1"/>
      <charset val="204"/>
    </font>
    <font>
      <sz val="10"/>
      <color rgb="FFFF0000"/>
      <name val="Times New Roman"/>
      <family val="1"/>
      <charset val="204"/>
    </font>
  </fonts>
  <fills count="10">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383">
    <xf numFmtId="0" fontId="0" fillId="0" borderId="0" xfId="0"/>
    <xf numFmtId="0" fontId="0" fillId="0" borderId="0" xfId="0"/>
    <xf numFmtId="0" fontId="4" fillId="0" borderId="1" xfId="0" applyFont="1" applyBorder="1" applyAlignment="1">
      <alignment wrapText="1"/>
    </xf>
    <xf numFmtId="0" fontId="4" fillId="0" borderId="1" xfId="0" applyFont="1" applyBorder="1" applyAlignment="1">
      <alignment horizontal="justify" vertical="center" wrapText="1"/>
    </xf>
    <xf numFmtId="16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164" fontId="5"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0" borderId="0" xfId="0" applyFont="1"/>
    <xf numFmtId="164" fontId="6" fillId="0" borderId="1" xfId="0" applyNumberFormat="1" applyFont="1" applyBorder="1" applyAlignment="1">
      <alignment horizontal="center" vertical="center"/>
    </xf>
    <xf numFmtId="0" fontId="0" fillId="0" borderId="1" xfId="0" applyBorder="1"/>
    <xf numFmtId="0" fontId="0" fillId="0" borderId="0" xfId="0" applyBorder="1"/>
    <xf numFmtId="164" fontId="7" fillId="0" borderId="1" xfId="0" applyNumberFormat="1" applyFont="1" applyBorder="1" applyAlignment="1">
      <alignment horizontal="center" vertical="center"/>
    </xf>
    <xf numFmtId="0" fontId="3" fillId="0" borderId="0" xfId="0" applyFont="1" applyBorder="1"/>
    <xf numFmtId="0" fontId="6" fillId="0" borderId="0" xfId="0" applyFont="1" applyBorder="1"/>
    <xf numFmtId="2" fontId="6" fillId="0" borderId="1" xfId="0" applyNumberFormat="1" applyFont="1" applyBorder="1" applyAlignment="1">
      <alignment horizontal="center" vertical="center"/>
    </xf>
    <xf numFmtId="167" fontId="6" fillId="0" borderId="1" xfId="0" applyNumberFormat="1"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wrapText="1"/>
    </xf>
    <xf numFmtId="0" fontId="12" fillId="0" borderId="1" xfId="0" applyFont="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0" fillId="0" borderId="1" xfId="0" applyBorder="1" applyAlignment="1">
      <alignment horizontal="center" vertical="center"/>
    </xf>
    <xf numFmtId="0" fontId="13" fillId="5" borderId="1" xfId="0" applyFont="1" applyFill="1" applyBorder="1" applyAlignment="1">
      <alignment horizontal="center" wrapText="1"/>
    </xf>
    <xf numFmtId="0" fontId="10" fillId="0" borderId="1" xfId="0" applyFont="1" applyFill="1" applyBorder="1" applyAlignment="1">
      <alignment horizontal="center" wrapText="1"/>
    </xf>
    <xf numFmtId="0" fontId="10" fillId="0" borderId="2"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horizontal="center" wrapText="1"/>
    </xf>
    <xf numFmtId="0" fontId="0" fillId="0" borderId="0" xfId="0" applyFont="1" applyFill="1" applyBorder="1" applyAlignment="1">
      <alignment horizontal="left" vertical="top" wrapText="1"/>
    </xf>
    <xf numFmtId="0" fontId="9" fillId="0" borderId="1" xfId="0" applyFont="1" applyBorder="1" applyAlignment="1">
      <alignment horizontal="left" vertical="center" wrapText="1"/>
    </xf>
    <xf numFmtId="0" fontId="0" fillId="0" borderId="0" xfId="0" applyBorder="1" applyAlignment="1">
      <alignment horizontal="left" vertical="top" wrapText="1"/>
    </xf>
    <xf numFmtId="0" fontId="0" fillId="0" borderId="0" xfId="0" applyFill="1" applyAlignment="1">
      <alignment horizontal="center" wrapText="1"/>
    </xf>
    <xf numFmtId="0" fontId="6" fillId="0" borderId="7" xfId="0" applyFont="1" applyFill="1" applyBorder="1" applyAlignment="1">
      <alignment horizontal="center"/>
    </xf>
    <xf numFmtId="164" fontId="0" fillId="0" borderId="0" xfId="0" applyNumberFormat="1"/>
    <xf numFmtId="167" fontId="0" fillId="0" borderId="0" xfId="0" applyNumberFormat="1"/>
    <xf numFmtId="0" fontId="9" fillId="0" borderId="1" xfId="0" applyFont="1" applyFill="1" applyBorder="1" applyAlignment="1">
      <alignment horizontal="center" wrapText="1"/>
    </xf>
    <xf numFmtId="0" fontId="9" fillId="0" borderId="1" xfId="0" applyFont="1" applyFill="1" applyBorder="1" applyAlignment="1">
      <alignment horizontal="center" vertical="center" wrapText="1"/>
    </xf>
    <xf numFmtId="0" fontId="0" fillId="0" borderId="0" xfId="0" applyAlignment="1">
      <alignment horizontal="right"/>
    </xf>
    <xf numFmtId="0" fontId="2" fillId="0" borderId="0" xfId="0" applyFont="1" applyBorder="1"/>
    <xf numFmtId="0" fontId="10" fillId="0" borderId="1" xfId="0" applyFont="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xf>
    <xf numFmtId="0" fontId="15" fillId="4" borderId="1" xfId="0" applyFont="1" applyFill="1" applyBorder="1" applyAlignment="1">
      <alignment horizontal="center"/>
    </xf>
    <xf numFmtId="0" fontId="9" fillId="0" borderId="1" xfId="0" applyFont="1" applyBorder="1" applyAlignment="1">
      <alignment horizontal="center"/>
    </xf>
    <xf numFmtId="0" fontId="8" fillId="4" borderId="1" xfId="0" applyFont="1" applyFill="1" applyBorder="1" applyAlignment="1">
      <alignment horizontal="center"/>
    </xf>
    <xf numFmtId="0" fontId="9" fillId="0" borderId="1" xfId="0" applyFont="1" applyBorder="1" applyAlignment="1">
      <alignment horizontal="center" vertical="center" wrapText="1"/>
    </xf>
    <xf numFmtId="0" fontId="6" fillId="8" borderId="1" xfId="0" applyFont="1" applyFill="1" applyBorder="1" applyAlignment="1">
      <alignment horizontal="center" vertical="center"/>
    </xf>
    <xf numFmtId="164" fontId="6" fillId="8" borderId="1" xfId="0" applyNumberFormat="1" applyFont="1" applyFill="1" applyBorder="1" applyAlignment="1">
      <alignment horizontal="center" vertical="center"/>
    </xf>
    <xf numFmtId="0" fontId="10" fillId="0" borderId="1" xfId="0" applyFont="1" applyBorder="1" applyAlignment="1">
      <alignment horizontal="center" wrapText="1"/>
    </xf>
    <xf numFmtId="0" fontId="9"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2" xfId="0" applyFont="1" applyBorder="1" applyAlignment="1">
      <alignment horizontal="center" vertical="center" wrapText="1"/>
    </xf>
    <xf numFmtId="0" fontId="9" fillId="0" borderId="1" xfId="0" applyFont="1" applyBorder="1" applyAlignment="1">
      <alignment horizontal="center" wrapText="1"/>
    </xf>
    <xf numFmtId="0" fontId="9" fillId="0" borderId="1" xfId="0" applyFont="1" applyFill="1" applyBorder="1" applyAlignment="1">
      <alignment horizontal="center"/>
    </xf>
    <xf numFmtId="0" fontId="10" fillId="0" borderId="1" xfId="0" applyFont="1" applyFill="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vertical="top"/>
    </xf>
    <xf numFmtId="0" fontId="10" fillId="0" borderId="1" xfId="0" applyFont="1" applyBorder="1" applyAlignment="1">
      <alignment horizontal="center" vertical="center"/>
    </xf>
    <xf numFmtId="0" fontId="9" fillId="0" borderId="1" xfId="0" applyFont="1" applyBorder="1" applyAlignment="1">
      <alignment horizontal="left" vertical="top" wrapText="1"/>
    </xf>
    <xf numFmtId="0" fontId="10" fillId="0" borderId="0" xfId="0" applyFont="1"/>
    <xf numFmtId="0" fontId="9" fillId="0" borderId="0" xfId="0" applyFont="1"/>
    <xf numFmtId="164" fontId="8" fillId="3" borderId="1" xfId="0" applyNumberFormat="1" applyFont="1" applyFill="1" applyBorder="1" applyAlignment="1">
      <alignment horizontal="center"/>
    </xf>
    <xf numFmtId="0" fontId="16" fillId="3" borderId="1" xfId="0" applyFont="1" applyFill="1" applyBorder="1" applyAlignment="1">
      <alignment horizontal="center"/>
    </xf>
    <xf numFmtId="167" fontId="8" fillId="3" borderId="1" xfId="0" applyNumberFormat="1" applyFont="1" applyFill="1" applyBorder="1" applyAlignment="1">
      <alignment horizontal="center"/>
    </xf>
    <xf numFmtId="164"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164" fontId="8" fillId="4" borderId="1" xfId="0" applyNumberFormat="1" applyFont="1" applyFill="1" applyBorder="1" applyAlignment="1">
      <alignment horizontal="center" vertical="center"/>
    </xf>
    <xf numFmtId="0" fontId="16" fillId="4" borderId="1" xfId="0" applyFont="1" applyFill="1" applyBorder="1" applyAlignment="1">
      <alignment horizont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167" fontId="17" fillId="4" borderId="1" xfId="0" applyNumberFormat="1" applyFont="1" applyFill="1" applyBorder="1" applyAlignment="1">
      <alignment horizontal="center" vertical="center"/>
    </xf>
    <xf numFmtId="167" fontId="8" fillId="4" borderId="1" xfId="0" applyNumberFormat="1" applyFont="1" applyFill="1" applyBorder="1" applyAlignment="1">
      <alignment horizontal="center" vertical="center"/>
    </xf>
    <xf numFmtId="164" fontId="9" fillId="0" borderId="1" xfId="0" applyNumberFormat="1" applyFont="1" applyBorder="1" applyAlignment="1">
      <alignment horizontal="center"/>
    </xf>
    <xf numFmtId="49" fontId="8" fillId="3" borderId="1" xfId="0" applyNumberFormat="1" applyFont="1" applyFill="1" applyBorder="1" applyAlignment="1">
      <alignment horizontal="center"/>
    </xf>
    <xf numFmtId="0" fontId="8" fillId="3" borderId="1" xfId="0" applyNumberFormat="1" applyFont="1" applyFill="1" applyBorder="1" applyAlignment="1">
      <alignment horizontal="center"/>
    </xf>
    <xf numFmtId="0" fontId="12" fillId="4" borderId="1" xfId="0" applyFont="1" applyFill="1" applyBorder="1" applyAlignment="1">
      <alignment horizontal="center"/>
    </xf>
    <xf numFmtId="0" fontId="9" fillId="4" borderId="1" xfId="0" applyFont="1" applyFill="1" applyBorder="1" applyAlignment="1">
      <alignment horizontal="center"/>
    </xf>
    <xf numFmtId="0" fontId="10" fillId="4" borderId="1" xfId="0" applyFont="1" applyFill="1" applyBorder="1" applyAlignment="1">
      <alignment horizontal="center"/>
    </xf>
    <xf numFmtId="164" fontId="9" fillId="4" borderId="1" xfId="0" applyNumberFormat="1" applyFont="1" applyFill="1" applyBorder="1" applyAlignment="1">
      <alignment horizontal="center"/>
    </xf>
    <xf numFmtId="49" fontId="9" fillId="0" borderId="1" xfId="0" applyNumberFormat="1" applyFont="1" applyBorder="1" applyAlignment="1">
      <alignment horizontal="center"/>
    </xf>
    <xf numFmtId="0" fontId="15" fillId="3" borderId="1" xfId="0" applyFont="1" applyFill="1" applyBorder="1" applyAlignment="1">
      <alignment horizontal="center"/>
    </xf>
    <xf numFmtId="0" fontId="8" fillId="0" borderId="1" xfId="0" applyFont="1" applyFill="1" applyBorder="1" applyAlignment="1">
      <alignment horizontal="center" vertical="center" wrapText="1"/>
    </xf>
    <xf numFmtId="1" fontId="8" fillId="3" borderId="1" xfId="0" applyNumberFormat="1" applyFont="1" applyFill="1" applyBorder="1" applyAlignment="1">
      <alignment horizontal="center"/>
    </xf>
    <xf numFmtId="0" fontId="10" fillId="3" borderId="1" xfId="0" applyFont="1" applyFill="1" applyBorder="1" applyAlignment="1">
      <alignment horizontal="center"/>
    </xf>
    <xf numFmtId="164" fontId="18" fillId="3" borderId="1" xfId="0" applyNumberFormat="1" applyFont="1" applyFill="1" applyBorder="1" applyAlignment="1">
      <alignment horizontal="center"/>
    </xf>
    <xf numFmtId="0" fontId="9" fillId="3" borderId="1" xfId="0" applyFont="1" applyFill="1" applyBorder="1" applyAlignment="1">
      <alignment horizontal="center"/>
    </xf>
    <xf numFmtId="0" fontId="19" fillId="5" borderId="1" xfId="0" applyFont="1" applyFill="1" applyBorder="1" applyAlignment="1">
      <alignment horizontal="center"/>
    </xf>
    <xf numFmtId="164" fontId="19" fillId="5" borderId="1" xfId="0" applyNumberFormat="1" applyFont="1" applyFill="1" applyBorder="1" applyAlignment="1">
      <alignment horizontal="center"/>
    </xf>
    <xf numFmtId="0" fontId="19" fillId="5" borderId="1" xfId="0" applyFont="1" applyFill="1" applyBorder="1" applyAlignment="1">
      <alignment horizontal="center" vertical="center" wrapText="1"/>
    </xf>
    <xf numFmtId="0" fontId="13" fillId="5" borderId="1" xfId="0" applyFont="1" applyFill="1" applyBorder="1" applyAlignment="1">
      <alignment horizont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164" fontId="19" fillId="0" borderId="1" xfId="0" applyNumberFormat="1" applyFont="1" applyBorder="1" applyAlignment="1">
      <alignment horizontal="center"/>
    </xf>
    <xf numFmtId="0" fontId="19" fillId="0" borderId="1" xfId="0" applyFont="1" applyBorder="1" applyAlignment="1">
      <alignment horizontal="center"/>
    </xf>
    <xf numFmtId="164" fontId="13" fillId="5" borderId="1" xfId="0" applyNumberFormat="1" applyFont="1" applyFill="1" applyBorder="1" applyAlignment="1">
      <alignment horizontal="center" wrapText="1"/>
    </xf>
    <xf numFmtId="0" fontId="20" fillId="0" borderId="0" xfId="0" applyFont="1"/>
    <xf numFmtId="0" fontId="21" fillId="0" borderId="1" xfId="0" applyFont="1" applyBorder="1" applyAlignment="1">
      <alignment horizontal="center" vertical="center" wrapText="1"/>
    </xf>
    <xf numFmtId="0" fontId="20" fillId="0" borderId="1" xfId="0" applyFont="1" applyBorder="1" applyAlignment="1">
      <alignment horizontal="center"/>
    </xf>
    <xf numFmtId="0" fontId="21" fillId="3" borderId="1" xfId="0" applyFont="1" applyFill="1" applyBorder="1" applyAlignment="1">
      <alignment horizontal="center"/>
    </xf>
    <xf numFmtId="164" fontId="21" fillId="3" borderId="1" xfId="0" applyNumberFormat="1" applyFont="1" applyFill="1" applyBorder="1" applyAlignment="1">
      <alignment horizontal="center"/>
    </xf>
    <xf numFmtId="0" fontId="22" fillId="4" borderId="1" xfId="0" applyFont="1" applyFill="1" applyBorder="1" applyAlignment="1">
      <alignment horizontal="center"/>
    </xf>
    <xf numFmtId="164" fontId="21" fillId="4" borderId="1" xfId="0" applyNumberFormat="1" applyFont="1" applyFill="1" applyBorder="1" applyAlignment="1">
      <alignment horizontal="center"/>
    </xf>
    <xf numFmtId="164" fontId="18" fillId="4" borderId="1" xfId="0" applyNumberFormat="1" applyFont="1" applyFill="1" applyBorder="1" applyAlignment="1">
      <alignment horizontal="center"/>
    </xf>
    <xf numFmtId="0" fontId="21" fillId="4" borderId="1" xfId="0" applyFont="1" applyFill="1" applyBorder="1" applyAlignment="1">
      <alignment horizontal="center"/>
    </xf>
    <xf numFmtId="0" fontId="23" fillId="0" borderId="1" xfId="0" applyFont="1" applyBorder="1" applyAlignment="1">
      <alignment horizontal="center"/>
    </xf>
    <xf numFmtId="0" fontId="20" fillId="5" borderId="1" xfId="0" applyFont="1" applyFill="1" applyBorder="1" applyAlignment="1">
      <alignment horizontal="center"/>
    </xf>
    <xf numFmtId="164" fontId="19" fillId="0" borderId="1" xfId="0" applyNumberFormat="1" applyFont="1" applyFill="1" applyBorder="1" applyAlignment="1">
      <alignment horizontal="center"/>
    </xf>
    <xf numFmtId="0" fontId="20" fillId="6" borderId="1" xfId="0" applyFont="1" applyFill="1" applyBorder="1" applyAlignment="1">
      <alignment horizontal="center"/>
    </xf>
    <xf numFmtId="10" fontId="19" fillId="5" borderId="1" xfId="0" applyNumberFormat="1" applyFont="1" applyFill="1" applyBorder="1" applyAlignment="1">
      <alignment horizontal="center"/>
    </xf>
    <xf numFmtId="0" fontId="23" fillId="5" borderId="1" xfId="0" applyFont="1" applyFill="1" applyBorder="1" applyAlignment="1">
      <alignment horizontal="center"/>
    </xf>
    <xf numFmtId="0" fontId="24" fillId="5" borderId="1" xfId="0" applyFont="1" applyFill="1" applyBorder="1" applyAlignment="1">
      <alignment horizontal="center"/>
    </xf>
    <xf numFmtId="0" fontId="20" fillId="5" borderId="1" xfId="0" applyFont="1" applyFill="1" applyBorder="1" applyAlignment="1">
      <alignment horizontal="center" vertical="top" wrapText="1"/>
    </xf>
    <xf numFmtId="0" fontId="23" fillId="5" borderId="1" xfId="0" applyFont="1" applyFill="1" applyBorder="1" applyAlignment="1">
      <alignment horizontal="center" vertical="center"/>
    </xf>
    <xf numFmtId="0" fontId="20" fillId="5" borderId="1" xfId="0" applyFont="1" applyFill="1" applyBorder="1" applyAlignment="1">
      <alignment horizontal="center" vertical="center"/>
    </xf>
    <xf numFmtId="164" fontId="19" fillId="0" borderId="1" xfId="0" applyNumberFormat="1" applyFont="1" applyFill="1" applyBorder="1" applyAlignment="1">
      <alignment horizontal="center" vertical="center"/>
    </xf>
    <xf numFmtId="164" fontId="20" fillId="5" borderId="1" xfId="0" applyNumberFormat="1" applyFont="1" applyFill="1" applyBorder="1" applyAlignment="1">
      <alignment horizontal="center"/>
    </xf>
    <xf numFmtId="164" fontId="20" fillId="6" borderId="1" xfId="0" applyNumberFormat="1" applyFont="1" applyFill="1" applyBorder="1" applyAlignment="1">
      <alignment horizontal="center"/>
    </xf>
    <xf numFmtId="0" fontId="9" fillId="5" borderId="1" xfId="0" applyFont="1" applyFill="1" applyBorder="1" applyAlignment="1">
      <alignment horizontal="center"/>
    </xf>
    <xf numFmtId="0" fontId="8" fillId="0" borderId="1" xfId="0" applyFont="1" applyFill="1" applyBorder="1" applyAlignment="1">
      <alignment horizontal="center"/>
    </xf>
    <xf numFmtId="164" fontId="8" fillId="0" borderId="1" xfId="0" applyNumberFormat="1" applyFont="1" applyFill="1" applyBorder="1" applyAlignment="1">
      <alignment horizontal="center"/>
    </xf>
    <xf numFmtId="0" fontId="16" fillId="0" borderId="1" xfId="0" applyFont="1" applyFill="1" applyBorder="1" applyAlignment="1">
      <alignment horizontal="center"/>
    </xf>
    <xf numFmtId="0" fontId="8" fillId="0" borderId="1" xfId="0" applyFont="1" applyFill="1" applyBorder="1" applyAlignment="1">
      <alignment horizontal="center" wrapText="1"/>
    </xf>
    <xf numFmtId="164" fontId="9" fillId="0" borderId="1" xfId="0" applyNumberFormat="1" applyFont="1" applyFill="1" applyBorder="1" applyAlignment="1">
      <alignment horizontal="center"/>
    </xf>
    <xf numFmtId="0" fontId="0" fillId="0" borderId="0" xfId="0" applyFill="1"/>
    <xf numFmtId="0" fontId="8" fillId="0" borderId="1" xfId="0" applyFont="1" applyBorder="1" applyAlignment="1">
      <alignment horizontal="center" vertical="center" wrapText="1"/>
    </xf>
    <xf numFmtId="0" fontId="8" fillId="3" borderId="1" xfId="0" applyFont="1" applyFill="1" applyBorder="1" applyAlignment="1">
      <alignment horizontal="center" vertical="top"/>
    </xf>
    <xf numFmtId="164" fontId="8" fillId="3" borderId="1" xfId="0" applyNumberFormat="1" applyFont="1" applyFill="1" applyBorder="1" applyAlignment="1">
      <alignment horizontal="center" vertical="top"/>
    </xf>
    <xf numFmtId="164" fontId="9" fillId="0" borderId="1" xfId="0" applyNumberFormat="1" applyFont="1" applyBorder="1" applyAlignment="1">
      <alignment horizontal="center" vertical="top"/>
    </xf>
    <xf numFmtId="0" fontId="8" fillId="8" borderId="1" xfId="0" applyFont="1" applyFill="1" applyBorder="1"/>
    <xf numFmtId="164" fontId="8" fillId="8" borderId="1" xfId="0" applyNumberFormat="1" applyFont="1" applyFill="1" applyBorder="1"/>
    <xf numFmtId="0" fontId="16" fillId="8" borderId="1" xfId="0" applyFont="1" applyFill="1" applyBorder="1"/>
    <xf numFmtId="0" fontId="8" fillId="4" borderId="1" xfId="0" applyFont="1" applyFill="1" applyBorder="1"/>
    <xf numFmtId="0" fontId="16" fillId="4" borderId="1" xfId="0" applyFont="1" applyFill="1" applyBorder="1"/>
    <xf numFmtId="164" fontId="8" fillId="4" borderId="1" xfId="0" applyNumberFormat="1" applyFont="1" applyFill="1" applyBorder="1"/>
    <xf numFmtId="0" fontId="9" fillId="0" borderId="1" xfId="0" applyFont="1" applyFill="1" applyBorder="1"/>
    <xf numFmtId="164" fontId="9" fillId="0" borderId="1" xfId="0" applyNumberFormat="1" applyFont="1" applyFill="1" applyBorder="1"/>
    <xf numFmtId="0" fontId="16" fillId="0" borderId="1" xfId="0" applyFont="1" applyFill="1" applyBorder="1"/>
    <xf numFmtId="0" fontId="9" fillId="0" borderId="1" xfId="0" applyFont="1" applyBorder="1"/>
    <xf numFmtId="164" fontId="9" fillId="0" borderId="1" xfId="0" applyNumberFormat="1" applyFont="1" applyBorder="1"/>
    <xf numFmtId="0" fontId="15" fillId="4" borderId="1" xfId="0" applyFont="1" applyFill="1" applyBorder="1"/>
    <xf numFmtId="0" fontId="12" fillId="0" borderId="1" xfId="0" applyFont="1" applyBorder="1"/>
    <xf numFmtId="0" fontId="8" fillId="0" borderId="1" xfId="0" applyFont="1" applyFill="1" applyBorder="1"/>
    <xf numFmtId="0" fontId="9" fillId="0" borderId="1" xfId="0" applyFont="1" applyFill="1" applyBorder="1" applyAlignment="1">
      <alignment horizontal="center" vertical="top" wrapText="1"/>
    </xf>
    <xf numFmtId="0" fontId="19" fillId="0" borderId="0" xfId="0" applyFont="1"/>
    <xf numFmtId="0" fontId="10" fillId="0" borderId="1" xfId="0" applyFont="1" applyBorder="1"/>
    <xf numFmtId="0" fontId="18" fillId="3" borderId="1" xfId="0" applyFont="1" applyFill="1" applyBorder="1" applyAlignment="1">
      <alignment horizontal="center"/>
    </xf>
    <xf numFmtId="0" fontId="25" fillId="3" borderId="1" xfId="0" applyFont="1" applyFill="1" applyBorder="1" applyAlignment="1">
      <alignment horizontal="center"/>
    </xf>
    <xf numFmtId="0" fontId="25" fillId="4" borderId="1" xfId="0" applyFont="1" applyFill="1" applyBorder="1" applyAlignment="1">
      <alignment horizontal="center"/>
    </xf>
    <xf numFmtId="0" fontId="18" fillId="4" borderId="1" xfId="0" applyFont="1" applyFill="1" applyBorder="1" applyAlignment="1">
      <alignment horizontal="center"/>
    </xf>
    <xf numFmtId="0" fontId="26" fillId="0" borderId="1" xfId="0" applyFont="1" applyBorder="1" applyAlignment="1">
      <alignment horizontal="center"/>
    </xf>
    <xf numFmtId="0" fontId="13" fillId="0" borderId="1" xfId="0" applyFont="1" applyBorder="1" applyAlignment="1">
      <alignment horizontal="center" wrapText="1"/>
    </xf>
    <xf numFmtId="0" fontId="19" fillId="0" borderId="1" xfId="0" applyFont="1" applyFill="1" applyBorder="1" applyAlignment="1">
      <alignment horizont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0" fontId="10" fillId="0" borderId="1" xfId="0" applyFont="1" applyBorder="1" applyAlignment="1">
      <alignment vertical="center"/>
    </xf>
    <xf numFmtId="0" fontId="15" fillId="0" borderId="1" xfId="0" applyFont="1" applyFill="1" applyBorder="1" applyAlignment="1">
      <alignment horizontal="center"/>
    </xf>
    <xf numFmtId="0" fontId="15" fillId="0" borderId="1" xfId="0" applyFont="1" applyFill="1" applyBorder="1" applyAlignment="1">
      <alignment horizontal="center" vertical="center"/>
    </xf>
    <xf numFmtId="164" fontId="8" fillId="4" borderId="1" xfId="0" applyNumberFormat="1" applyFont="1" applyFill="1" applyBorder="1" applyAlignment="1">
      <alignment horizontal="center"/>
    </xf>
    <xf numFmtId="167" fontId="8" fillId="4" borderId="1" xfId="0" applyNumberFormat="1" applyFont="1" applyFill="1" applyBorder="1" applyAlignment="1">
      <alignment horizontal="center"/>
    </xf>
    <xf numFmtId="167" fontId="9" fillId="0" borderId="1" xfId="0" applyNumberFormat="1" applyFont="1" applyBorder="1" applyAlignment="1">
      <alignment horizontal="center"/>
    </xf>
    <xf numFmtId="0" fontId="9" fillId="0" borderId="0" xfId="0" applyFont="1" applyAlignment="1">
      <alignment horizontal="center"/>
    </xf>
    <xf numFmtId="0" fontId="8" fillId="0" borderId="0" xfId="0" applyFont="1" applyFill="1" applyBorder="1" applyAlignment="1">
      <alignment horizontal="center" vertical="top" wrapText="1"/>
    </xf>
    <xf numFmtId="0" fontId="9" fillId="0" borderId="0" xfId="0" applyFont="1" applyFill="1" applyBorder="1" applyAlignment="1">
      <alignment horizontal="center"/>
    </xf>
    <xf numFmtId="0" fontId="8" fillId="0" borderId="0" xfId="0" applyFont="1" applyFill="1" applyBorder="1" applyAlignment="1">
      <alignment horizontal="center"/>
    </xf>
    <xf numFmtId="0" fontId="10" fillId="0" borderId="1" xfId="0" applyFont="1" applyBorder="1" applyAlignment="1">
      <alignment horizontal="center" vertical="center" wrapText="1"/>
    </xf>
    <xf numFmtId="0" fontId="8" fillId="7" borderId="1" xfId="0" applyFont="1" applyFill="1" applyBorder="1" applyAlignment="1">
      <alignment horizontal="center"/>
    </xf>
    <xf numFmtId="164" fontId="8" fillId="7" borderId="1" xfId="0" applyNumberFormat="1" applyFont="1" applyFill="1" applyBorder="1" applyAlignment="1">
      <alignment horizontal="center"/>
    </xf>
    <xf numFmtId="0" fontId="10" fillId="7" borderId="1" xfId="0" applyFont="1" applyFill="1" applyBorder="1"/>
    <xf numFmtId="2" fontId="9" fillId="5" borderId="1" xfId="0" applyNumberFormat="1" applyFont="1" applyFill="1" applyBorder="1" applyAlignment="1">
      <alignment horizontal="center"/>
    </xf>
    <xf numFmtId="164" fontId="8" fillId="0" borderId="1" xfId="0" applyNumberFormat="1" applyFont="1" applyBorder="1" applyAlignment="1">
      <alignment horizontal="center"/>
    </xf>
    <xf numFmtId="2" fontId="9" fillId="0" borderId="1" xfId="0" applyNumberFormat="1" applyFont="1" applyBorder="1" applyAlignment="1">
      <alignment horizontal="center"/>
    </xf>
    <xf numFmtId="0" fontId="16" fillId="0" borderId="1" xfId="0" applyFont="1" applyBorder="1" applyAlignment="1">
      <alignment horizontal="center"/>
    </xf>
    <xf numFmtId="164" fontId="10" fillId="0" borderId="1" xfId="0" applyNumberFormat="1" applyFont="1" applyBorder="1" applyAlignment="1">
      <alignment horizontal="center"/>
    </xf>
    <xf numFmtId="0" fontId="9" fillId="0" borderId="0" xfId="0" applyFont="1" applyAlignment="1">
      <alignment vertical="center"/>
    </xf>
    <xf numFmtId="0" fontId="9" fillId="0" borderId="1"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top"/>
    </xf>
    <xf numFmtId="164" fontId="8" fillId="0" borderId="1" xfId="0" applyNumberFormat="1" applyFont="1" applyBorder="1" applyAlignment="1">
      <alignment horizontal="center" vertical="top"/>
    </xf>
    <xf numFmtId="167" fontId="9" fillId="0" borderId="1" xfId="0" applyNumberFormat="1" applyFont="1" applyFill="1" applyBorder="1" applyAlignment="1">
      <alignment horizontal="center"/>
    </xf>
    <xf numFmtId="0" fontId="12" fillId="0" borderId="1" xfId="0" applyFont="1" applyFill="1" applyBorder="1" applyAlignment="1">
      <alignment horizontal="center"/>
    </xf>
    <xf numFmtId="0" fontId="10" fillId="0" borderId="1" xfId="0" applyFont="1" applyFill="1" applyBorder="1" applyAlignment="1">
      <alignment wrapText="1"/>
    </xf>
    <xf numFmtId="0" fontId="10" fillId="0" borderId="1" xfId="0" applyFont="1" applyFill="1" applyBorder="1" applyAlignment="1">
      <alignment horizontal="left" vertical="top" wrapText="1"/>
    </xf>
    <xf numFmtId="0" fontId="8" fillId="0" borderId="1" xfId="0" applyFont="1" applyFill="1" applyBorder="1" applyAlignment="1">
      <alignment horizontal="center" vertical="center"/>
    </xf>
    <xf numFmtId="164" fontId="8" fillId="0" borderId="1" xfId="0" applyNumberFormat="1" applyFont="1" applyFill="1" applyBorder="1" applyAlignment="1">
      <alignment horizontal="center" vertical="center"/>
    </xf>
    <xf numFmtId="0" fontId="10" fillId="0" borderId="1" xfId="0" applyFont="1" applyFill="1" applyBorder="1" applyAlignment="1">
      <alignment horizontal="left" wrapText="1"/>
    </xf>
    <xf numFmtId="0" fontId="12" fillId="0" borderId="1" xfId="0" applyFont="1" applyBorder="1" applyAlignment="1">
      <alignment horizontal="center" vertical="center"/>
    </xf>
    <xf numFmtId="0" fontId="12" fillId="0" borderId="0" xfId="0" applyFont="1" applyBorder="1"/>
    <xf numFmtId="0" fontId="9" fillId="0" borderId="0" xfId="0" applyFont="1" applyBorder="1"/>
    <xf numFmtId="0" fontId="10" fillId="0" borderId="1" xfId="0" applyFont="1" applyBorder="1" applyAlignment="1">
      <alignment horizontal="left" vertical="center" wrapText="1"/>
    </xf>
    <xf numFmtId="0" fontId="21" fillId="0" borderId="1" xfId="0" applyFont="1" applyBorder="1" applyAlignment="1">
      <alignment horizontal="center" vertical="top" wrapText="1"/>
    </xf>
    <xf numFmtId="164" fontId="20" fillId="0" borderId="1" xfId="0" applyNumberFormat="1" applyFont="1" applyBorder="1" applyAlignment="1">
      <alignment horizontal="center"/>
    </xf>
    <xf numFmtId="0" fontId="20" fillId="0" borderId="1" xfId="0" applyFont="1" applyFill="1" applyBorder="1" applyAlignment="1">
      <alignment horizontal="center"/>
    </xf>
    <xf numFmtId="0" fontId="23" fillId="0" borderId="1" xfId="0" applyFont="1" applyFill="1" applyBorder="1" applyAlignment="1">
      <alignment horizontal="center"/>
    </xf>
    <xf numFmtId="164" fontId="20" fillId="0" borderId="1" xfId="0" applyNumberFormat="1" applyFont="1" applyFill="1" applyBorder="1" applyAlignment="1">
      <alignment horizontal="center"/>
    </xf>
    <xf numFmtId="0" fontId="22"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16" fillId="3" borderId="1" xfId="0" applyFont="1" applyFill="1" applyBorder="1" applyAlignment="1">
      <alignment vertical="center"/>
    </xf>
    <xf numFmtId="164" fontId="21" fillId="3" borderId="1" xfId="0" applyNumberFormat="1" applyFont="1" applyFill="1" applyBorder="1" applyAlignment="1">
      <alignment horizontal="center" vertical="center"/>
    </xf>
    <xf numFmtId="0" fontId="23" fillId="0" borderId="1" xfId="0" applyFont="1" applyBorder="1" applyAlignment="1">
      <alignment horizontal="center" vertical="center"/>
    </xf>
    <xf numFmtId="0" fontId="20" fillId="0" borderId="1" xfId="0" applyFont="1" applyBorder="1" applyAlignment="1">
      <alignment horizontal="center" vertical="center"/>
    </xf>
    <xf numFmtId="164" fontId="20" fillId="0" borderId="1" xfId="0" applyNumberFormat="1" applyFont="1" applyBorder="1" applyAlignment="1">
      <alignment horizontal="center" vertical="center"/>
    </xf>
    <xf numFmtId="0" fontId="21" fillId="0" borderId="1" xfId="0" applyFont="1" applyFill="1" applyBorder="1" applyAlignment="1">
      <alignment horizontal="center" vertical="center"/>
    </xf>
    <xf numFmtId="0" fontId="9" fillId="0" borderId="0" xfId="0" applyFont="1" applyAlignment="1">
      <alignment wrapText="1"/>
    </xf>
    <xf numFmtId="165" fontId="8" fillId="3" borderId="1" xfId="0" applyNumberFormat="1" applyFont="1" applyFill="1" applyBorder="1" applyAlignment="1">
      <alignment horizontal="center"/>
    </xf>
    <xf numFmtId="0" fontId="10" fillId="3" borderId="1" xfId="0" applyFont="1" applyFill="1" applyBorder="1"/>
    <xf numFmtId="165" fontId="9" fillId="4" borderId="1" xfId="0" applyNumberFormat="1" applyFont="1" applyFill="1" applyBorder="1" applyAlignment="1">
      <alignment horizontal="center"/>
    </xf>
    <xf numFmtId="0" fontId="10" fillId="4" borderId="1" xfId="0" applyFont="1" applyFill="1" applyBorder="1"/>
    <xf numFmtId="165" fontId="8" fillId="4" borderId="1" xfId="0" applyNumberFormat="1" applyFont="1" applyFill="1" applyBorder="1" applyAlignment="1">
      <alignment horizontal="center"/>
    </xf>
    <xf numFmtId="165" fontId="9" fillId="0" borderId="1" xfId="0" applyNumberFormat="1" applyFont="1" applyBorder="1" applyAlignment="1">
      <alignment horizontal="center"/>
    </xf>
    <xf numFmtId="164" fontId="9" fillId="4" borderId="1" xfId="0" applyNumberFormat="1" applyFont="1" applyFill="1" applyBorder="1"/>
    <xf numFmtId="165" fontId="9" fillId="0" borderId="1" xfId="0" applyNumberFormat="1" applyFont="1" applyBorder="1"/>
    <xf numFmtId="165" fontId="9" fillId="0" borderId="1" xfId="0" applyNumberFormat="1" applyFont="1" applyFill="1" applyBorder="1" applyAlignment="1">
      <alignment horizontal="center"/>
    </xf>
    <xf numFmtId="0" fontId="16" fillId="3" borderId="1" xfId="0" applyFont="1" applyFill="1" applyBorder="1"/>
    <xf numFmtId="167" fontId="18" fillId="3" borderId="1" xfId="0" applyNumberFormat="1" applyFont="1" applyFill="1" applyBorder="1" applyAlignment="1">
      <alignment horizontal="center"/>
    </xf>
    <xf numFmtId="0" fontId="9" fillId="0" borderId="3" xfId="0" applyFont="1" applyBorder="1" applyAlignment="1">
      <alignment horizontal="center"/>
    </xf>
    <xf numFmtId="166" fontId="9" fillId="0" borderId="1" xfId="0" applyNumberFormat="1" applyFont="1" applyBorder="1" applyAlignment="1">
      <alignment horizontal="center"/>
    </xf>
    <xf numFmtId="0" fontId="8" fillId="2" borderId="1" xfId="0" applyFont="1" applyFill="1" applyBorder="1" applyAlignment="1">
      <alignment horizontal="center"/>
    </xf>
    <xf numFmtId="0" fontId="16" fillId="2" borderId="1" xfId="0" applyFont="1" applyFill="1" applyBorder="1" applyAlignment="1">
      <alignment horizontal="center"/>
    </xf>
    <xf numFmtId="164" fontId="8" fillId="2" borderId="1" xfId="0" applyNumberFormat="1" applyFont="1" applyFill="1" applyBorder="1" applyAlignment="1">
      <alignment horizontal="center"/>
    </xf>
    <xf numFmtId="0" fontId="9" fillId="0" borderId="0" xfId="0" applyFont="1" applyFill="1"/>
    <xf numFmtId="0" fontId="8" fillId="0" borderId="6" xfId="0" applyFont="1" applyFill="1" applyBorder="1" applyAlignment="1">
      <alignment horizontal="center"/>
    </xf>
    <xf numFmtId="164" fontId="8" fillId="0" borderId="6" xfId="0" applyNumberFormat="1" applyFont="1" applyFill="1" applyBorder="1" applyAlignment="1">
      <alignment horizontal="center"/>
    </xf>
    <xf numFmtId="0" fontId="20" fillId="9" borderId="1" xfId="0" applyFont="1" applyFill="1" applyBorder="1" applyAlignment="1">
      <alignment horizontal="center"/>
    </xf>
    <xf numFmtId="164" fontId="9" fillId="9" borderId="1" xfId="0" applyNumberFormat="1" applyFont="1" applyFill="1" applyBorder="1" applyAlignment="1">
      <alignment horizontal="center"/>
    </xf>
    <xf numFmtId="0" fontId="2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164" fontId="20" fillId="0" borderId="1" xfId="0" applyNumberFormat="1" applyFont="1" applyBorder="1" applyAlignment="1">
      <alignment horizontal="center" vertical="center" wrapText="1"/>
    </xf>
    <xf numFmtId="0" fontId="22" fillId="0" borderId="1" xfId="0" applyFont="1" applyFill="1" applyBorder="1" applyAlignment="1">
      <alignment horizontal="center"/>
    </xf>
    <xf numFmtId="0" fontId="21" fillId="0" borderId="1" xfId="0" applyFont="1" applyFill="1" applyBorder="1" applyAlignment="1">
      <alignment horizontal="center"/>
    </xf>
    <xf numFmtId="164" fontId="21" fillId="0" borderId="1" xfId="0" applyNumberFormat="1" applyFont="1" applyFill="1" applyBorder="1" applyAlignment="1">
      <alignment horizontal="center"/>
    </xf>
    <xf numFmtId="0" fontId="9" fillId="0" borderId="1" xfId="0" applyFont="1" applyBorder="1" applyAlignment="1">
      <alignment horizontal="center" vertical="center" wrapText="1"/>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9" fillId="0" borderId="1" xfId="0" applyFont="1" applyBorder="1" applyAlignment="1">
      <alignment horizontal="center" vertical="top" wrapText="1"/>
    </xf>
    <xf numFmtId="0" fontId="9" fillId="0" borderId="0" xfId="0" applyFont="1" applyAlignment="1">
      <alignment horizontal="center"/>
    </xf>
    <xf numFmtId="0" fontId="8"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3" xfId="0" applyFont="1" applyBorder="1" applyAlignment="1">
      <alignment horizontal="center" vertical="top" wrapText="1"/>
    </xf>
    <xf numFmtId="0" fontId="8" fillId="4" borderId="2"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3"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9" fillId="0" borderId="2" xfId="0" applyFont="1" applyBorder="1" applyAlignment="1">
      <alignment horizontal="center" wrapText="1"/>
    </xf>
    <xf numFmtId="0" fontId="10" fillId="0" borderId="4" xfId="0" applyFont="1" applyBorder="1" applyAlignment="1">
      <alignment horizontal="center" wrapText="1"/>
    </xf>
    <xf numFmtId="0" fontId="10" fillId="0" borderId="3" xfId="0" applyFont="1" applyBorder="1" applyAlignment="1">
      <alignment horizontal="center" wrapText="1"/>
    </xf>
    <xf numFmtId="0" fontId="9" fillId="0" borderId="4" xfId="0" applyFont="1" applyBorder="1" applyAlignment="1">
      <alignment horizontal="center" wrapText="1"/>
    </xf>
    <xf numFmtId="0" fontId="9" fillId="0" borderId="3" xfId="0" applyFont="1" applyBorder="1" applyAlignment="1">
      <alignment horizontal="center" wrapText="1"/>
    </xf>
    <xf numFmtId="0" fontId="10" fillId="0" borderId="2" xfId="0" applyFont="1" applyFill="1" applyBorder="1" applyAlignment="1">
      <alignment horizontal="center" wrapText="1"/>
    </xf>
    <xf numFmtId="0" fontId="10" fillId="0" borderId="4" xfId="0" applyFont="1" applyFill="1" applyBorder="1" applyAlignment="1">
      <alignment horizontal="center" wrapText="1"/>
    </xf>
    <xf numFmtId="0" fontId="10" fillId="0" borderId="3" xfId="0" applyFont="1" applyFill="1" applyBorder="1" applyAlignment="1">
      <alignment horizont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5" xfId="0" applyFont="1" applyBorder="1" applyAlignment="1">
      <alignment horizontal="center" wrapText="1"/>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9" fillId="0" borderId="0" xfId="0" applyFont="1" applyBorder="1" applyAlignment="1">
      <alignment horizont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6" fillId="0" borderId="0" xfId="0" applyFont="1" applyAlignment="1">
      <alignment horizontal="center"/>
    </xf>
    <xf numFmtId="0" fontId="9" fillId="0" borderId="1" xfId="0" applyFont="1" applyBorder="1" applyAlignment="1">
      <alignment horizontal="center" vertical="center" wrapText="1"/>
    </xf>
    <xf numFmtId="0" fontId="9" fillId="0" borderId="0" xfId="0" applyFont="1" applyBorder="1" applyAlignment="1">
      <alignment horizontal="center" vertical="top" wrapText="1"/>
    </xf>
    <xf numFmtId="0" fontId="9" fillId="0" borderId="0" xfId="0" applyFont="1" applyBorder="1" applyAlignment="1">
      <alignment horizontal="left" vertical="top"/>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8" fillId="3" borderId="1" xfId="0" applyFont="1" applyFill="1" applyBorder="1" applyAlignment="1">
      <alignment horizontal="center" vertical="top" wrapText="1"/>
    </xf>
    <xf numFmtId="0" fontId="10" fillId="0" borderId="2" xfId="0" applyFont="1" applyBorder="1" applyAlignment="1">
      <alignment horizont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21" fillId="0" borderId="2" xfId="0" applyFont="1" applyFill="1" applyBorder="1" applyAlignment="1">
      <alignment horizontal="center" vertical="top" wrapText="1"/>
    </xf>
    <xf numFmtId="0" fontId="21" fillId="0" borderId="4" xfId="0" applyFont="1" applyFill="1" applyBorder="1" applyAlignment="1">
      <alignment horizontal="center" vertical="top" wrapText="1"/>
    </xf>
    <xf numFmtId="0" fontId="21" fillId="0" borderId="3" xfId="0" applyFont="1" applyFill="1" applyBorder="1" applyAlignment="1">
      <alignment horizontal="center" vertical="top" wrapText="1"/>
    </xf>
    <xf numFmtId="0" fontId="20" fillId="0" borderId="2" xfId="0" applyFont="1" applyBorder="1" applyAlignment="1">
      <alignment horizontal="center" vertical="top" wrapText="1"/>
    </xf>
    <xf numFmtId="0" fontId="20" fillId="0" borderId="4" xfId="0" applyFont="1" applyBorder="1" applyAlignment="1">
      <alignment horizontal="center" vertical="top" wrapText="1"/>
    </xf>
    <xf numFmtId="0" fontId="20" fillId="0" borderId="3" xfId="0" applyFont="1" applyBorder="1" applyAlignment="1">
      <alignment horizontal="center" vertical="top" wrapText="1"/>
    </xf>
    <xf numFmtId="0" fontId="20" fillId="0" borderId="2"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3" xfId="0" applyFont="1" applyFill="1" applyBorder="1" applyAlignment="1">
      <alignment horizontal="center" vertical="top" wrapText="1"/>
    </xf>
    <xf numFmtId="0" fontId="12" fillId="0" borderId="2" xfId="0" applyFont="1" applyFill="1" applyBorder="1" applyAlignment="1">
      <alignment horizontal="center" wrapText="1"/>
    </xf>
    <xf numFmtId="0" fontId="1" fillId="0" borderId="4" xfId="0" applyFont="1" applyFill="1" applyBorder="1" applyAlignment="1">
      <alignment horizontal="center" wrapText="1"/>
    </xf>
    <xf numFmtId="0" fontId="1" fillId="0" borderId="3" xfId="0" applyFont="1" applyFill="1" applyBorder="1" applyAlignment="1">
      <alignment horizont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0" fillId="0" borderId="0" xfId="0" applyFont="1" applyAlignment="1">
      <alignment horizontal="center"/>
    </xf>
    <xf numFmtId="0" fontId="21" fillId="0" borderId="1" xfId="0" applyFont="1" applyFill="1" applyBorder="1" applyAlignment="1">
      <alignment horizontal="center" vertical="top"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5" borderId="0" xfId="0" applyFont="1" applyFill="1" applyAlignment="1">
      <alignment horizontal="center"/>
    </xf>
    <xf numFmtId="0" fontId="8" fillId="3" borderId="2"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3" xfId="0" applyFont="1" applyFill="1" applyBorder="1" applyAlignment="1">
      <alignment horizontal="center" vertical="top"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9" fillId="0" borderId="2" xfId="0" applyFont="1" applyFill="1" applyBorder="1" applyAlignment="1">
      <alignment horizontal="center" wrapText="1"/>
    </xf>
    <xf numFmtId="0" fontId="10" fillId="0" borderId="1" xfId="0" applyFont="1" applyBorder="1" applyAlignment="1">
      <alignment horizontal="center" vertical="top" wrapText="1"/>
    </xf>
    <xf numFmtId="0" fontId="10" fillId="0" borderId="4"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9" fillId="5" borderId="2" xfId="0" applyFont="1" applyFill="1" applyBorder="1" applyAlignment="1">
      <alignment horizontal="center" vertical="center" wrapText="1"/>
    </xf>
    <xf numFmtId="164" fontId="9" fillId="0" borderId="1" xfId="0" applyNumberFormat="1" applyFont="1" applyBorder="1" applyAlignment="1">
      <alignment horizontal="center" vertical="top" wrapText="1"/>
    </xf>
    <xf numFmtId="0" fontId="9" fillId="0" borderId="1" xfId="0" applyNumberFormat="1" applyFont="1" applyBorder="1" applyAlignment="1">
      <alignment horizontal="center" vertical="top" wrapText="1"/>
    </xf>
    <xf numFmtId="0" fontId="10" fillId="0" borderId="1" xfId="0" applyNumberFormat="1" applyFont="1" applyBorder="1" applyAlignment="1">
      <alignment horizontal="center" vertical="top" wrapText="1"/>
    </xf>
    <xf numFmtId="0" fontId="21" fillId="3" borderId="1" xfId="0" applyFont="1" applyFill="1" applyBorder="1" applyAlignment="1">
      <alignment horizontal="center" vertical="top" wrapText="1"/>
    </xf>
    <xf numFmtId="0" fontId="21" fillId="4" borderId="1" xfId="0" applyFont="1" applyFill="1" applyBorder="1" applyAlignment="1">
      <alignment horizontal="center" vertical="top" wrapText="1"/>
    </xf>
    <xf numFmtId="0" fontId="20" fillId="0" borderId="1" xfId="0" applyFont="1" applyBorder="1" applyAlignment="1">
      <alignment horizontal="center" vertical="top" wrapText="1"/>
    </xf>
    <xf numFmtId="0" fontId="20" fillId="5" borderId="1" xfId="0" applyFont="1" applyFill="1" applyBorder="1" applyAlignment="1">
      <alignment horizontal="center" vertical="top" wrapText="1"/>
    </xf>
    <xf numFmtId="0" fontId="20" fillId="0" borderId="1" xfId="0" applyFont="1" applyFill="1" applyBorder="1" applyAlignment="1">
      <alignment horizontal="center" vertical="top"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6" fillId="0" borderId="0" xfId="0" applyFont="1" applyBorder="1" applyAlignment="1">
      <alignment horizontal="center"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8" fillId="8" borderId="2" xfId="0" applyFont="1" applyFill="1" applyBorder="1" applyAlignment="1">
      <alignment horizontal="center" vertical="top" wrapText="1"/>
    </xf>
    <xf numFmtId="0" fontId="8" fillId="8" borderId="4" xfId="0" applyFont="1" applyFill="1" applyBorder="1" applyAlignment="1">
      <alignment horizontal="center" vertical="top" wrapText="1"/>
    </xf>
    <xf numFmtId="0" fontId="8" fillId="8" borderId="3" xfId="0" applyFont="1" applyFill="1" applyBorder="1" applyAlignment="1">
      <alignment horizontal="center" vertical="top" wrapText="1"/>
    </xf>
    <xf numFmtId="0" fontId="16" fillId="0" borderId="4" xfId="0" applyFont="1" applyBorder="1" applyAlignment="1">
      <alignment horizontal="center" vertical="top" wrapText="1"/>
    </xf>
    <xf numFmtId="0" fontId="16" fillId="0" borderId="3" xfId="0" applyFont="1" applyBorder="1" applyAlignment="1">
      <alignment horizontal="center" vertical="top" wrapText="1"/>
    </xf>
    <xf numFmtId="0" fontId="16" fillId="4" borderId="1" xfId="0" applyFont="1" applyFill="1" applyBorder="1" applyAlignment="1">
      <alignment horizontal="center" vertical="top" wrapText="1"/>
    </xf>
    <xf numFmtId="0" fontId="9" fillId="0" borderId="1" xfId="0" applyFont="1" applyFill="1" applyBorder="1" applyAlignment="1">
      <alignment horizontal="center" vertical="top"/>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6" fillId="0" borderId="0" xfId="0" applyFont="1" applyBorder="1" applyAlignment="1">
      <alignment horizontal="center" wrapText="1"/>
    </xf>
    <xf numFmtId="0" fontId="10" fillId="0" borderId="1" xfId="0" applyFont="1" applyBorder="1" applyAlignment="1">
      <alignment horizontal="center" vertical="center" wrapText="1"/>
    </xf>
    <xf numFmtId="0" fontId="0" fillId="0" borderId="3" xfId="0" applyBorder="1" applyAlignment="1"/>
    <xf numFmtId="0" fontId="8" fillId="7" borderId="1" xfId="0" applyFont="1" applyFill="1" applyBorder="1" applyAlignment="1">
      <alignment horizontal="center" vertical="top" wrapText="1"/>
    </xf>
    <xf numFmtId="0" fontId="9" fillId="0" borderId="1" xfId="0" applyFont="1" applyBorder="1" applyAlignment="1">
      <alignment horizontal="center"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center" wrapText="1"/>
    </xf>
    <xf numFmtId="0" fontId="16" fillId="0" borderId="4" xfId="0" applyFont="1" applyBorder="1" applyAlignment="1">
      <alignment horizontal="center" wrapText="1"/>
    </xf>
    <xf numFmtId="0" fontId="16" fillId="0" borderId="3" xfId="0" applyFont="1" applyBorder="1" applyAlignment="1">
      <alignment horizont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topLeftCell="A33" workbookViewId="0">
      <selection activeCell="C25" sqref="C25"/>
    </sheetView>
  </sheetViews>
  <sheetFormatPr defaultRowHeight="15" x14ac:dyDescent="0.25"/>
  <cols>
    <col min="1" max="1" width="7.140625" customWidth="1"/>
    <col min="2" max="2" width="47.42578125" customWidth="1"/>
    <col min="3" max="3" width="11.140625" customWidth="1"/>
    <col min="4" max="4" width="12.42578125" customWidth="1"/>
    <col min="5" max="5" width="10.85546875" customWidth="1"/>
    <col min="6" max="6" width="11.7109375" customWidth="1"/>
    <col min="7" max="7" width="8.5703125" customWidth="1"/>
    <col min="8" max="8" width="11.85546875" customWidth="1"/>
    <col min="9" max="9" width="12.42578125" customWidth="1"/>
  </cols>
  <sheetData>
    <row r="2" spans="1:9" ht="22.5" customHeight="1" x14ac:dyDescent="0.25">
      <c r="A2" s="242" t="s">
        <v>0</v>
      </c>
      <c r="B2" s="243" t="s">
        <v>1</v>
      </c>
      <c r="C2" s="245" t="s">
        <v>47</v>
      </c>
      <c r="D2" s="245"/>
      <c r="E2" s="244" t="s">
        <v>3</v>
      </c>
      <c r="F2" s="244"/>
      <c r="G2" s="246" t="s">
        <v>4</v>
      </c>
      <c r="H2" s="244" t="s">
        <v>5</v>
      </c>
      <c r="I2" s="244"/>
    </row>
    <row r="3" spans="1:9" ht="15.75" x14ac:dyDescent="0.25">
      <c r="A3" s="242"/>
      <c r="B3" s="243"/>
      <c r="C3" s="4" t="s">
        <v>6</v>
      </c>
      <c r="D3" s="5" t="s">
        <v>7</v>
      </c>
      <c r="E3" s="5" t="s">
        <v>6</v>
      </c>
      <c r="F3" s="5" t="s">
        <v>7</v>
      </c>
      <c r="G3" s="247"/>
      <c r="H3" s="6" t="s">
        <v>2</v>
      </c>
      <c r="I3" s="5" t="s">
        <v>3</v>
      </c>
    </row>
    <row r="4" spans="1:9" ht="78" customHeight="1" x14ac:dyDescent="0.25">
      <c r="A4" s="7">
        <v>1</v>
      </c>
      <c r="B4" s="2" t="s">
        <v>11</v>
      </c>
      <c r="C4" s="8">
        <f>мун.служба!C9</f>
        <v>0</v>
      </c>
      <c r="D4" s="8">
        <f>мун.служба!C10</f>
        <v>117.2</v>
      </c>
      <c r="E4" s="8">
        <f>мун.служба!D9</f>
        <v>0</v>
      </c>
      <c r="F4" s="11">
        <f>мун.служба!D10</f>
        <v>2</v>
      </c>
      <c r="G4" s="11">
        <f>I4/H4*100</f>
        <v>1.7064846416382253</v>
      </c>
      <c r="H4" s="48">
        <f>C4+D4</f>
        <v>117.2</v>
      </c>
      <c r="I4" s="49">
        <f>E4+F4</f>
        <v>2</v>
      </c>
    </row>
    <row r="5" spans="1:9" ht="63" x14ac:dyDescent="0.25">
      <c r="A5" s="7">
        <f>A4+1</f>
        <v>2</v>
      </c>
      <c r="B5" s="3" t="s">
        <v>12</v>
      </c>
      <c r="C5" s="8">
        <f>'Град.и землеустр-во'!C9</f>
        <v>0</v>
      </c>
      <c r="D5" s="8">
        <f>'Град.и землеустр-во'!C10</f>
        <v>4977.8</v>
      </c>
      <c r="E5" s="8">
        <f>'Град.и землеустр-во'!D9</f>
        <v>0</v>
      </c>
      <c r="F5" s="8">
        <f>'Град.и землеустр-во'!D10</f>
        <v>1232.5</v>
      </c>
      <c r="G5" s="11">
        <f t="shared" ref="G5:G39" si="0">I5/H5*100</f>
        <v>24.759934107437019</v>
      </c>
      <c r="H5" s="48">
        <f t="shared" ref="H5:H42" si="1">C5+D5</f>
        <v>4977.8</v>
      </c>
      <c r="I5" s="49">
        <f t="shared" ref="I5:I42" si="2">E5+F5</f>
        <v>1232.5</v>
      </c>
    </row>
    <row r="6" spans="1:9" ht="47.25" x14ac:dyDescent="0.25">
      <c r="A6" s="7">
        <f t="shared" ref="A6:A39" si="3">A5+1</f>
        <v>3</v>
      </c>
      <c r="B6" s="3" t="s">
        <v>13</v>
      </c>
      <c r="C6" s="8">
        <f>'Град-во и архит-ра'!C8</f>
        <v>0</v>
      </c>
      <c r="D6" s="8">
        <f>'Град-во и архит-ра'!C9</f>
        <v>1660.8</v>
      </c>
      <c r="E6" s="8">
        <f>'Град-во и архит-ра'!D8</f>
        <v>0</v>
      </c>
      <c r="F6" s="8">
        <f>'Град-во и архит-ра'!E9</f>
        <v>0</v>
      </c>
      <c r="G6" s="8">
        <f t="shared" si="0"/>
        <v>0</v>
      </c>
      <c r="H6" s="48">
        <f t="shared" si="1"/>
        <v>1660.8</v>
      </c>
      <c r="I6" s="48">
        <f t="shared" si="2"/>
        <v>0</v>
      </c>
    </row>
    <row r="7" spans="1:9" ht="63" x14ac:dyDescent="0.25">
      <c r="A7" s="7">
        <f t="shared" si="3"/>
        <v>4</v>
      </c>
      <c r="B7" s="2" t="s">
        <v>14</v>
      </c>
      <c r="C7" s="8">
        <f>'Град-во и архит-ра'!C21</f>
        <v>0</v>
      </c>
      <c r="D7" s="11">
        <f>'Град-во и архит-ра'!C22</f>
        <v>50</v>
      </c>
      <c r="E7" s="8">
        <f>'Град-во и архит-ра'!D21</f>
        <v>0</v>
      </c>
      <c r="F7" s="8">
        <f>'Град-во и архит-ра'!D22</f>
        <v>0</v>
      </c>
      <c r="G7" s="8">
        <f t="shared" si="0"/>
        <v>0</v>
      </c>
      <c r="H7" s="49">
        <f t="shared" si="1"/>
        <v>50</v>
      </c>
      <c r="I7" s="48">
        <f t="shared" si="2"/>
        <v>0</v>
      </c>
    </row>
    <row r="8" spans="1:9" ht="63" x14ac:dyDescent="0.25">
      <c r="A8" s="7">
        <f t="shared" si="3"/>
        <v>5</v>
      </c>
      <c r="B8" s="2" t="s">
        <v>15</v>
      </c>
      <c r="C8" s="240">
        <v>0</v>
      </c>
      <c r="D8" s="11">
        <f>'доступная среда'!C9</f>
        <v>445</v>
      </c>
      <c r="E8" s="8">
        <f>'доступная среда'!D8</f>
        <v>0</v>
      </c>
      <c r="F8" s="8">
        <f>'доступная среда'!D9</f>
        <v>0</v>
      </c>
      <c r="G8" s="8">
        <f t="shared" si="0"/>
        <v>0</v>
      </c>
      <c r="H8" s="48">
        <f t="shared" si="1"/>
        <v>445</v>
      </c>
      <c r="I8" s="48">
        <f t="shared" si="2"/>
        <v>0</v>
      </c>
    </row>
    <row r="9" spans="1:9" ht="47.25" x14ac:dyDescent="0.25">
      <c r="A9" s="7">
        <f t="shared" si="3"/>
        <v>6</v>
      </c>
      <c r="B9" s="2" t="s">
        <v>16</v>
      </c>
      <c r="C9" s="8">
        <f>'охрана труда'!C8</f>
        <v>0</v>
      </c>
      <c r="D9" s="8">
        <f>'охрана труда'!C9</f>
        <v>10.5</v>
      </c>
      <c r="E9" s="8">
        <f>'охрана труда'!D8</f>
        <v>0</v>
      </c>
      <c r="F9" s="8">
        <f>'охрана труда'!D9</f>
        <v>10.5</v>
      </c>
      <c r="G9" s="11">
        <f t="shared" si="0"/>
        <v>100</v>
      </c>
      <c r="H9" s="48">
        <f t="shared" si="1"/>
        <v>10.5</v>
      </c>
      <c r="I9" s="48">
        <f t="shared" si="2"/>
        <v>10.5</v>
      </c>
    </row>
    <row r="10" spans="1:9" ht="31.5" x14ac:dyDescent="0.25">
      <c r="A10" s="7">
        <f t="shared" si="3"/>
        <v>7</v>
      </c>
      <c r="B10" s="2" t="s">
        <v>17</v>
      </c>
      <c r="C10" s="8">
        <f>'развитие  в сфере стр-ва'!C9</f>
        <v>0</v>
      </c>
      <c r="D10" s="8">
        <f>'развитие  в сфере стр-ва'!C10</f>
        <v>19892.2</v>
      </c>
      <c r="E10" s="8">
        <f>'развитие  в сфере стр-ва'!D9</f>
        <v>0</v>
      </c>
      <c r="F10" s="8">
        <f>'развитие  в сфере стр-ва'!D10</f>
        <v>4510.0000000000009</v>
      </c>
      <c r="G10" s="11">
        <f t="shared" si="0"/>
        <v>22.672203175113868</v>
      </c>
      <c r="H10" s="48">
        <f t="shared" si="1"/>
        <v>19892.2</v>
      </c>
      <c r="I10" s="49">
        <f t="shared" si="2"/>
        <v>4510.0000000000009</v>
      </c>
    </row>
    <row r="11" spans="1:9" ht="19.5" customHeight="1" x14ac:dyDescent="0.25">
      <c r="A11" s="7">
        <f t="shared" si="3"/>
        <v>8</v>
      </c>
      <c r="B11" s="2" t="s">
        <v>18</v>
      </c>
      <c r="C11" s="8">
        <f>'управ-ние мун.финансами'!C8</f>
        <v>0</v>
      </c>
      <c r="D11" s="8">
        <f>'управ-ние мун.финансами'!C9</f>
        <v>16146.6</v>
      </c>
      <c r="E11" s="8">
        <f>'управ-ние мун.финансами'!D8</f>
        <v>0</v>
      </c>
      <c r="F11" s="8">
        <f>'управ-ние мун.финансами'!D9</f>
        <v>8164.6</v>
      </c>
      <c r="G11" s="11">
        <f t="shared" si="0"/>
        <v>50.565444118266392</v>
      </c>
      <c r="H11" s="48">
        <f t="shared" si="1"/>
        <v>16146.6</v>
      </c>
      <c r="I11" s="48">
        <f t="shared" si="2"/>
        <v>8164.6</v>
      </c>
    </row>
    <row r="12" spans="1:9" ht="47.25" x14ac:dyDescent="0.25">
      <c r="A12" s="7">
        <f t="shared" si="3"/>
        <v>9</v>
      </c>
      <c r="B12" s="2" t="s">
        <v>19</v>
      </c>
      <c r="C12" s="8">
        <f>сми!C8</f>
        <v>0</v>
      </c>
      <c r="D12" s="11">
        <f>сми!C9</f>
        <v>2234</v>
      </c>
      <c r="E12" s="8">
        <f>сми!D8</f>
        <v>0</v>
      </c>
      <c r="F12" s="8">
        <f>сми!D9</f>
        <v>1036.8</v>
      </c>
      <c r="G12" s="8">
        <f t="shared" si="0"/>
        <v>46.410026857654429</v>
      </c>
      <c r="H12" s="49">
        <f t="shared" si="1"/>
        <v>2234</v>
      </c>
      <c r="I12" s="48">
        <f t="shared" si="2"/>
        <v>1036.8</v>
      </c>
    </row>
    <row r="13" spans="1:9" ht="63" x14ac:dyDescent="0.25">
      <c r="A13" s="7">
        <f t="shared" si="3"/>
        <v>10</v>
      </c>
      <c r="B13" s="2" t="s">
        <v>20</v>
      </c>
      <c r="C13" s="8">
        <f>'экстремизм,террор,нар-ки,правон'!C7</f>
        <v>0</v>
      </c>
      <c r="D13" s="11">
        <f>'экстремизм,террор,нар-ки,правон'!C8</f>
        <v>50</v>
      </c>
      <c r="E13" s="8">
        <f>'экстремизм,террор,нар-ки,правон'!D7</f>
        <v>0</v>
      </c>
      <c r="F13" s="11">
        <f>'экстремизм,террор,нар-ки,правон'!D8</f>
        <v>22.477</v>
      </c>
      <c r="G13" s="11">
        <f t="shared" si="0"/>
        <v>44.954000000000001</v>
      </c>
      <c r="H13" s="49">
        <f t="shared" si="1"/>
        <v>50</v>
      </c>
      <c r="I13" s="49">
        <f t="shared" si="2"/>
        <v>22.477</v>
      </c>
    </row>
    <row r="14" spans="1:9" ht="63" x14ac:dyDescent="0.25">
      <c r="A14" s="7">
        <f t="shared" si="3"/>
        <v>11</v>
      </c>
      <c r="B14" s="2" t="s">
        <v>21</v>
      </c>
      <c r="C14" s="8">
        <f>'экстремизм,террор,нар-ки,правон'!C16</f>
        <v>0</v>
      </c>
      <c r="D14" s="11">
        <f>'экстремизм,террор,нар-ки,правон'!C17</f>
        <v>290</v>
      </c>
      <c r="E14" s="8">
        <f>'экстремизм,террор,нар-ки,правон'!D16</f>
        <v>0</v>
      </c>
      <c r="F14" s="11">
        <f>'экстремизм,террор,нар-ки,правон'!D17</f>
        <v>274.21400000000006</v>
      </c>
      <c r="G14" s="11">
        <f t="shared" si="0"/>
        <v>94.556551724137947</v>
      </c>
      <c r="H14" s="49">
        <f t="shared" si="1"/>
        <v>290</v>
      </c>
      <c r="I14" s="49">
        <f t="shared" si="2"/>
        <v>274.21400000000006</v>
      </c>
    </row>
    <row r="15" spans="1:9" ht="40.5" customHeight="1" x14ac:dyDescent="0.25">
      <c r="A15" s="7">
        <f t="shared" si="3"/>
        <v>12</v>
      </c>
      <c r="B15" s="2" t="s">
        <v>22</v>
      </c>
      <c r="C15" s="8">
        <f>Коррупция!C9</f>
        <v>0</v>
      </c>
      <c r="D15" s="11">
        <f>Коррупция!C10</f>
        <v>50</v>
      </c>
      <c r="E15" s="8">
        <f>Коррупция!D9</f>
        <v>0</v>
      </c>
      <c r="F15" s="8">
        <f>Коррупция!D10</f>
        <v>0</v>
      </c>
      <c r="G15" s="8">
        <f t="shared" si="0"/>
        <v>0</v>
      </c>
      <c r="H15" s="48">
        <f t="shared" si="1"/>
        <v>50</v>
      </c>
      <c r="I15" s="48">
        <f t="shared" si="2"/>
        <v>0</v>
      </c>
    </row>
    <row r="16" spans="1:9" ht="63" x14ac:dyDescent="0.25">
      <c r="A16" s="7">
        <f t="shared" si="3"/>
        <v>13</v>
      </c>
      <c r="B16" s="2" t="s">
        <v>23</v>
      </c>
      <c r="C16" s="8">
        <f>'экстремизм,террор,нар-ки,правон'!C28</f>
        <v>0</v>
      </c>
      <c r="D16" s="11">
        <f>'экстремизм,террор,нар-ки,правон'!C29</f>
        <v>100</v>
      </c>
      <c r="E16" s="8">
        <f>'экстремизм,террор,нар-ки,правон'!D28</f>
        <v>0</v>
      </c>
      <c r="F16" s="11">
        <f>'экстремизм,террор,нар-ки,правон'!D29</f>
        <v>50</v>
      </c>
      <c r="G16" s="11">
        <f t="shared" si="0"/>
        <v>50</v>
      </c>
      <c r="H16" s="49">
        <f t="shared" si="1"/>
        <v>100</v>
      </c>
      <c r="I16" s="49">
        <f t="shared" si="2"/>
        <v>50</v>
      </c>
    </row>
    <row r="17" spans="1:9" ht="47.25" x14ac:dyDescent="0.25">
      <c r="A17" s="7">
        <f t="shared" si="3"/>
        <v>14</v>
      </c>
      <c r="B17" s="2" t="s">
        <v>24</v>
      </c>
      <c r="C17" s="8">
        <f>'экстремизм,террор,нар-ки,правон'!C34</f>
        <v>0</v>
      </c>
      <c r="D17" s="11">
        <f>'экстремизм,террор,нар-ки,правон'!C35</f>
        <v>960</v>
      </c>
      <c r="E17" s="8">
        <f>'экстремизм,террор,нар-ки,правон'!D34</f>
        <v>0</v>
      </c>
      <c r="F17" s="8">
        <f>'экстремизм,террор,нар-ки,правон'!D35</f>
        <v>0</v>
      </c>
      <c r="G17" s="8">
        <f t="shared" si="0"/>
        <v>0</v>
      </c>
      <c r="H17" s="49">
        <f t="shared" si="1"/>
        <v>960</v>
      </c>
      <c r="I17" s="48">
        <f t="shared" si="2"/>
        <v>0</v>
      </c>
    </row>
    <row r="18" spans="1:9" ht="15" customHeight="1" x14ac:dyDescent="0.25">
      <c r="A18" s="7">
        <f t="shared" si="3"/>
        <v>15</v>
      </c>
      <c r="B18" s="2" t="s">
        <v>25</v>
      </c>
      <c r="C18" s="8">
        <f>образование!C9</f>
        <v>1009568.6</v>
      </c>
      <c r="D18" s="8">
        <f>образование!C10</f>
        <v>461281.89999999997</v>
      </c>
      <c r="E18" s="8">
        <f>образование!D9</f>
        <v>463216.7</v>
      </c>
      <c r="F18" s="8">
        <f>образование!D10</f>
        <v>166098.9</v>
      </c>
      <c r="G18" s="11">
        <f t="shared" si="0"/>
        <v>42.785830375010917</v>
      </c>
      <c r="H18" s="48">
        <f t="shared" si="1"/>
        <v>1470850.5</v>
      </c>
      <c r="I18" s="48">
        <f t="shared" si="2"/>
        <v>629315.6</v>
      </c>
    </row>
    <row r="19" spans="1:9" ht="62.25" customHeight="1" x14ac:dyDescent="0.25">
      <c r="A19" s="7">
        <f t="shared" si="3"/>
        <v>16</v>
      </c>
      <c r="B19" s="2" t="s">
        <v>26</v>
      </c>
      <c r="C19" s="8">
        <f>'имущество и земля'!C9</f>
        <v>11506.7</v>
      </c>
      <c r="D19" s="11">
        <f>'имущество и земля'!C10</f>
        <v>15184</v>
      </c>
      <c r="E19" s="8">
        <f>'имущество и земля'!D9</f>
        <v>0</v>
      </c>
      <c r="F19" s="11">
        <f>'имущество и земля'!D10</f>
        <v>231</v>
      </c>
      <c r="G19" s="11">
        <f t="shared" si="0"/>
        <v>0.86546999516685585</v>
      </c>
      <c r="H19" s="48">
        <f t="shared" si="1"/>
        <v>26690.7</v>
      </c>
      <c r="I19" s="49">
        <f t="shared" si="2"/>
        <v>231</v>
      </c>
    </row>
    <row r="20" spans="1:9" ht="78.75" x14ac:dyDescent="0.25">
      <c r="A20" s="7">
        <f t="shared" si="3"/>
        <v>17</v>
      </c>
      <c r="B20" s="2" t="s">
        <v>27</v>
      </c>
      <c r="C20" s="8">
        <f>'ЖКХ и экология'!C8</f>
        <v>0</v>
      </c>
      <c r="D20" s="8">
        <f>'ЖКХ и экология'!C9</f>
        <v>29152.3</v>
      </c>
      <c r="E20" s="8">
        <f>'ЖКХ и экология'!D8</f>
        <v>0</v>
      </c>
      <c r="F20" s="8">
        <f>'ЖКХ и экология'!D9</f>
        <v>540.5</v>
      </c>
      <c r="G20" s="8">
        <f t="shared" si="0"/>
        <v>1.8540561122107007</v>
      </c>
      <c r="H20" s="48">
        <f t="shared" si="1"/>
        <v>29152.3</v>
      </c>
      <c r="I20" s="48">
        <f t="shared" si="2"/>
        <v>540.5</v>
      </c>
    </row>
    <row r="21" spans="1:9" ht="78.75" x14ac:dyDescent="0.25">
      <c r="A21" s="7">
        <f t="shared" si="3"/>
        <v>18</v>
      </c>
      <c r="B21" s="2" t="s">
        <v>28</v>
      </c>
      <c r="C21" s="8">
        <f>'обеспеч.жильем молод.семей'!C7</f>
        <v>0</v>
      </c>
      <c r="D21" s="11">
        <f>'обеспеч.жильем молод.семей'!C8</f>
        <v>211.2</v>
      </c>
      <c r="E21" s="8">
        <f>'обеспеч.жильем молод.семей'!D7</f>
        <v>0</v>
      </c>
      <c r="F21" s="8">
        <f>'обеспеч.жильем молод.семей'!D8</f>
        <v>0</v>
      </c>
      <c r="G21" s="8">
        <f t="shared" si="0"/>
        <v>0</v>
      </c>
      <c r="H21" s="49">
        <f t="shared" si="1"/>
        <v>211.2</v>
      </c>
      <c r="I21" s="48">
        <f t="shared" si="2"/>
        <v>0</v>
      </c>
    </row>
    <row r="22" spans="1:9" ht="78.75" x14ac:dyDescent="0.25">
      <c r="A22" s="7">
        <f t="shared" si="3"/>
        <v>19</v>
      </c>
      <c r="B22" s="2" t="s">
        <v>29</v>
      </c>
      <c r="C22" s="8">
        <f>'ЖКХ и экология'!C36</f>
        <v>0</v>
      </c>
      <c r="D22" s="8">
        <f>'ЖКХ и экология'!C37</f>
        <v>1978.4</v>
      </c>
      <c r="E22" s="8">
        <f>'ЖКХ и экология'!D36</f>
        <v>0</v>
      </c>
      <c r="F22" s="11">
        <f>'ЖКХ и экология'!D37</f>
        <v>1313.15</v>
      </c>
      <c r="G22" s="11">
        <f t="shared" si="0"/>
        <v>66.374342903356251</v>
      </c>
      <c r="H22" s="48">
        <f t="shared" si="1"/>
        <v>1978.4</v>
      </c>
      <c r="I22" s="49">
        <f t="shared" si="2"/>
        <v>1313.15</v>
      </c>
    </row>
    <row r="23" spans="1:9" ht="108.75" customHeight="1" x14ac:dyDescent="0.25">
      <c r="A23" s="7">
        <f t="shared" si="3"/>
        <v>20</v>
      </c>
      <c r="B23" s="2" t="s">
        <v>30</v>
      </c>
      <c r="C23" s="8">
        <f>'неком.орган-ции'!C7</f>
        <v>0</v>
      </c>
      <c r="D23" s="8">
        <f>'неком.орган-ции'!C8</f>
        <v>10466.6</v>
      </c>
      <c r="E23" s="8">
        <f>'неком.орган-ции'!D7</f>
        <v>0</v>
      </c>
      <c r="F23" s="8">
        <f>'неком.орган-ции'!D8</f>
        <v>6156.9</v>
      </c>
      <c r="G23" s="11">
        <f t="shared" si="0"/>
        <v>58.824260027133924</v>
      </c>
      <c r="H23" s="48">
        <f t="shared" si="1"/>
        <v>10466.6</v>
      </c>
      <c r="I23" s="48">
        <f t="shared" si="2"/>
        <v>6156.9</v>
      </c>
    </row>
    <row r="24" spans="1:9" ht="31.5" x14ac:dyDescent="0.25">
      <c r="A24" s="7">
        <f t="shared" si="3"/>
        <v>21</v>
      </c>
      <c r="B24" s="2" t="s">
        <v>31</v>
      </c>
      <c r="C24" s="8">
        <f>молодежь!C9</f>
        <v>0</v>
      </c>
      <c r="D24" s="8">
        <f>молодежь!C10</f>
        <v>12376.8</v>
      </c>
      <c r="E24" s="8">
        <f>молодежь!D9</f>
        <v>0</v>
      </c>
      <c r="F24" s="11">
        <f>молодежь!D10</f>
        <v>6184</v>
      </c>
      <c r="G24" s="11">
        <f t="shared" si="0"/>
        <v>49.964449615409478</v>
      </c>
      <c r="H24" s="48">
        <f t="shared" si="1"/>
        <v>12376.8</v>
      </c>
      <c r="I24" s="48">
        <f t="shared" si="2"/>
        <v>6184</v>
      </c>
    </row>
    <row r="25" spans="1:9" ht="31.5" x14ac:dyDescent="0.25">
      <c r="A25" s="7">
        <f t="shared" si="3"/>
        <v>22</v>
      </c>
      <c r="B25" s="2" t="s">
        <v>32</v>
      </c>
      <c r="C25" s="241">
        <f>'дорожное хоз-во'!C8</f>
        <v>0</v>
      </c>
      <c r="D25" s="11">
        <f>'дорожное хоз-во'!C9</f>
        <v>4295</v>
      </c>
      <c r="E25" s="8">
        <f>'дорожное хоз-во'!D8</f>
        <v>0</v>
      </c>
      <c r="F25" s="11">
        <f>'дорожное хоз-во'!D9</f>
        <v>14</v>
      </c>
      <c r="G25" s="17">
        <f t="shared" si="0"/>
        <v>0.32596041909196738</v>
      </c>
      <c r="H25" s="49">
        <f t="shared" si="1"/>
        <v>4295</v>
      </c>
      <c r="I25" s="49">
        <f t="shared" si="2"/>
        <v>14</v>
      </c>
    </row>
    <row r="26" spans="1:9" ht="78.75" x14ac:dyDescent="0.25">
      <c r="A26" s="7">
        <f t="shared" si="3"/>
        <v>23</v>
      </c>
      <c r="B26" s="2" t="s">
        <v>33</v>
      </c>
      <c r="C26" s="8">
        <f>курорты!C9</f>
        <v>0</v>
      </c>
      <c r="D26" s="11">
        <f>курорты!C10</f>
        <v>580</v>
      </c>
      <c r="E26" s="8">
        <f>курорты!D9</f>
        <v>0</v>
      </c>
      <c r="F26" s="8">
        <f>курорты!D10</f>
        <v>392.40000000000003</v>
      </c>
      <c r="G26" s="11">
        <f t="shared" si="0"/>
        <v>67.65517241379311</v>
      </c>
      <c r="H26" s="49">
        <f t="shared" si="1"/>
        <v>580</v>
      </c>
      <c r="I26" s="48">
        <f t="shared" si="2"/>
        <v>392.40000000000003</v>
      </c>
    </row>
    <row r="27" spans="1:9" ht="15.75" x14ac:dyDescent="0.25">
      <c r="A27" s="7">
        <f t="shared" si="3"/>
        <v>24</v>
      </c>
      <c r="B27" s="2" t="s">
        <v>34</v>
      </c>
      <c r="C27" s="11">
        <f>'дети тамани'!C8</f>
        <v>534</v>
      </c>
      <c r="D27" s="8">
        <f>'дети тамани'!C9</f>
        <v>4983.8</v>
      </c>
      <c r="E27" s="11">
        <f>'дети тамани'!D8</f>
        <v>255.45000000000002</v>
      </c>
      <c r="F27" s="11">
        <f>'дети тамани'!D9</f>
        <v>2094.9</v>
      </c>
      <c r="G27" s="11">
        <f t="shared" si="0"/>
        <v>42.595780927181117</v>
      </c>
      <c r="H27" s="48">
        <f t="shared" si="1"/>
        <v>5517.8</v>
      </c>
      <c r="I27" s="49">
        <f t="shared" si="2"/>
        <v>2350.35</v>
      </c>
    </row>
    <row r="28" spans="1:9" ht="31.5" x14ac:dyDescent="0.25">
      <c r="A28" s="7">
        <f t="shared" si="3"/>
        <v>25</v>
      </c>
      <c r="B28" s="2" t="s">
        <v>35</v>
      </c>
      <c r="C28" s="8">
        <f>'мун.полит и гражд.общ-во'!C10</f>
        <v>0</v>
      </c>
      <c r="D28" s="8">
        <f>'мун.полит и гражд.общ-во'!C11</f>
        <v>1057.7</v>
      </c>
      <c r="E28" s="8">
        <f>'мун.полит и гражд.общ-во'!D10</f>
        <v>0</v>
      </c>
      <c r="F28" s="8">
        <f>'мун.полит и гражд.общ-во'!D11</f>
        <v>607.9</v>
      </c>
      <c r="G28" s="11">
        <f t="shared" si="0"/>
        <v>57.473763827172164</v>
      </c>
      <c r="H28" s="48">
        <f t="shared" si="1"/>
        <v>1057.7</v>
      </c>
      <c r="I28" s="48">
        <f t="shared" si="2"/>
        <v>607.9</v>
      </c>
    </row>
    <row r="29" spans="1:9" ht="15.75" x14ac:dyDescent="0.25">
      <c r="A29" s="7">
        <f t="shared" si="3"/>
        <v>26</v>
      </c>
      <c r="B29" s="2" t="s">
        <v>36</v>
      </c>
      <c r="C29" s="8">
        <f>'развитие экономики'!C10</f>
        <v>0</v>
      </c>
      <c r="D29" s="8">
        <f>'развитие экономики'!C11</f>
        <v>24004.800000000003</v>
      </c>
      <c r="E29" s="8">
        <f>'развитие экономики'!D10</f>
        <v>0</v>
      </c>
      <c r="F29" s="11">
        <f>'развитие экономики'!D11</f>
        <v>8163.84</v>
      </c>
      <c r="G29" s="11">
        <f t="shared" si="0"/>
        <v>34.009198160367923</v>
      </c>
      <c r="H29" s="48">
        <f t="shared" si="1"/>
        <v>24004.800000000003</v>
      </c>
      <c r="I29" s="49">
        <f t="shared" si="2"/>
        <v>8163.84</v>
      </c>
    </row>
    <row r="30" spans="1:9" ht="15.75" x14ac:dyDescent="0.25">
      <c r="A30" s="7">
        <f t="shared" si="3"/>
        <v>27</v>
      </c>
      <c r="B30" s="2" t="s">
        <v>37</v>
      </c>
      <c r="C30" s="8">
        <f>КУЛЬТУРА!C9</f>
        <v>14189.5</v>
      </c>
      <c r="D30" s="8">
        <f>КУЛЬТУРА!C10</f>
        <v>75560.100000000006</v>
      </c>
      <c r="E30" s="11">
        <f>КУЛЬТУРА!D9</f>
        <v>7000</v>
      </c>
      <c r="F30" s="8">
        <f>КУЛЬТУРА!D10</f>
        <v>37057.899999999994</v>
      </c>
      <c r="G30" s="11">
        <f t="shared" si="0"/>
        <v>49.089800957330162</v>
      </c>
      <c r="H30" s="48">
        <f t="shared" si="1"/>
        <v>89749.6</v>
      </c>
      <c r="I30" s="48">
        <f t="shared" si="2"/>
        <v>44057.899999999994</v>
      </c>
    </row>
    <row r="31" spans="1:9" ht="31.5" x14ac:dyDescent="0.25">
      <c r="A31" s="7">
        <f t="shared" si="3"/>
        <v>28</v>
      </c>
      <c r="B31" s="2" t="s">
        <v>38</v>
      </c>
      <c r="C31" s="8">
        <f>'электр.прав-во'!C7</f>
        <v>0</v>
      </c>
      <c r="D31" s="8">
        <f>'электр.прав-во'!C8</f>
        <v>8282.2999999999993</v>
      </c>
      <c r="E31" s="8">
        <f>'электр.прав-во'!D7</f>
        <v>0</v>
      </c>
      <c r="F31" s="8">
        <f>'электр.прав-во'!D8</f>
        <v>3142.3</v>
      </c>
      <c r="G31" s="11">
        <f t="shared" si="0"/>
        <v>37.939944218393443</v>
      </c>
      <c r="H31" s="48">
        <f t="shared" si="1"/>
        <v>8282.2999999999993</v>
      </c>
      <c r="I31" s="48">
        <f t="shared" si="2"/>
        <v>3142.3</v>
      </c>
    </row>
    <row r="32" spans="1:9" ht="31.5" x14ac:dyDescent="0.25">
      <c r="A32" s="7">
        <f t="shared" si="3"/>
        <v>29</v>
      </c>
      <c r="B32" s="2" t="s">
        <v>39</v>
      </c>
      <c r="C32" s="8">
        <f>здравоохранение!C8</f>
        <v>80721.100000000006</v>
      </c>
      <c r="D32" s="8">
        <f>здравоохранение!C9</f>
        <v>8074.6</v>
      </c>
      <c r="E32" s="11">
        <f>здравоохранение!D8</f>
        <v>30209.85</v>
      </c>
      <c r="F32" s="11">
        <f>здравоохранение!D9</f>
        <v>1590.8</v>
      </c>
      <c r="G32" s="11">
        <f t="shared" si="0"/>
        <v>35.813276994268861</v>
      </c>
      <c r="H32" s="48">
        <f t="shared" si="1"/>
        <v>88795.700000000012</v>
      </c>
      <c r="I32" s="49">
        <f t="shared" si="2"/>
        <v>31800.649999999998</v>
      </c>
    </row>
    <row r="33" spans="1:9" ht="31.5" x14ac:dyDescent="0.25">
      <c r="A33" s="7">
        <f t="shared" si="3"/>
        <v>30</v>
      </c>
      <c r="B33" s="2" t="s">
        <v>40</v>
      </c>
      <c r="C33" s="8">
        <f>'ФК и спорт'!C9</f>
        <v>5077.8</v>
      </c>
      <c r="D33" s="8">
        <f>'ФК и спорт'!C10</f>
        <v>43744.100000000006</v>
      </c>
      <c r="E33" s="8">
        <f>'ФК и спорт'!D9</f>
        <v>2676.3</v>
      </c>
      <c r="F33" s="8">
        <f>'ФК и спорт'!D10</f>
        <v>19634.2</v>
      </c>
      <c r="G33" s="11">
        <f t="shared" si="0"/>
        <v>45.697729912191036</v>
      </c>
      <c r="H33" s="48">
        <f t="shared" si="1"/>
        <v>48821.900000000009</v>
      </c>
      <c r="I33" s="48">
        <f t="shared" si="2"/>
        <v>22310.5</v>
      </c>
    </row>
    <row r="34" spans="1:9" ht="31.5" x14ac:dyDescent="0.25">
      <c r="A34" s="7">
        <f t="shared" si="3"/>
        <v>31</v>
      </c>
      <c r="B34" s="2" t="s">
        <v>41</v>
      </c>
      <c r="C34" s="8">
        <f>Соц.поддержка!C8</f>
        <v>73008.099999999991</v>
      </c>
      <c r="D34" s="8">
        <f>Соц.поддержка!C9</f>
        <v>5849.4</v>
      </c>
      <c r="E34" s="11">
        <f>Соц.поддержка!D8</f>
        <v>33992.636959999996</v>
      </c>
      <c r="F34" s="8">
        <f>Соц.поддержка!D9</f>
        <v>1871.9</v>
      </c>
      <c r="G34" s="11">
        <f t="shared" si="0"/>
        <v>45.480185093364618</v>
      </c>
      <c r="H34" s="48">
        <f t="shared" si="1"/>
        <v>78857.499999999985</v>
      </c>
      <c r="I34" s="49">
        <f t="shared" si="2"/>
        <v>35864.536959999998</v>
      </c>
    </row>
    <row r="35" spans="1:9" ht="15.75" x14ac:dyDescent="0.25">
      <c r="A35" s="7">
        <f t="shared" si="3"/>
        <v>32</v>
      </c>
      <c r="B35" s="2" t="s">
        <v>42</v>
      </c>
      <c r="C35" s="8">
        <f>качество!C9</f>
        <v>0</v>
      </c>
      <c r="D35" s="8">
        <f>качество!C10</f>
        <v>155</v>
      </c>
      <c r="E35" s="8">
        <f>качество!D9</f>
        <v>0</v>
      </c>
      <c r="F35" s="8">
        <f>качество!D10</f>
        <v>0</v>
      </c>
      <c r="G35" s="8">
        <f t="shared" si="0"/>
        <v>0</v>
      </c>
      <c r="H35" s="48">
        <f t="shared" si="1"/>
        <v>155</v>
      </c>
      <c r="I35" s="48">
        <f t="shared" si="2"/>
        <v>0</v>
      </c>
    </row>
    <row r="36" spans="1:9" s="1" customFormat="1" ht="15" customHeight="1" x14ac:dyDescent="0.25">
      <c r="A36" s="7">
        <f t="shared" si="3"/>
        <v>33</v>
      </c>
      <c r="B36" s="2" t="s">
        <v>43</v>
      </c>
      <c r="C36" s="8">
        <f>ЭФ.МУН.УПРАВЛЕНИЕ!C9</f>
        <v>3623.7</v>
      </c>
      <c r="D36" s="8">
        <f>ЭФ.МУН.УПРАВЛЕНИЕ!C10</f>
        <v>134321.9</v>
      </c>
      <c r="E36" s="11">
        <f>ЭФ.МУН.УПРАВЛЕНИЕ!D9</f>
        <v>1595</v>
      </c>
      <c r="F36" s="18">
        <f>ЭФ.МУН.УПРАВЛЕНИЕ!D10</f>
        <v>63036.442999999999</v>
      </c>
      <c r="G36" s="11">
        <f t="shared" si="0"/>
        <v>46.8528485141969</v>
      </c>
      <c r="H36" s="48">
        <f t="shared" si="1"/>
        <v>137945.60000000001</v>
      </c>
      <c r="I36" s="49">
        <f t="shared" si="2"/>
        <v>64631.442999999999</v>
      </c>
    </row>
    <row r="37" spans="1:9" s="1" customFormat="1" ht="31.5" customHeight="1" x14ac:dyDescent="0.25">
      <c r="A37" s="7">
        <f t="shared" si="3"/>
        <v>34</v>
      </c>
      <c r="B37" s="2" t="s">
        <v>44</v>
      </c>
      <c r="C37" s="8"/>
      <c r="D37" s="8"/>
      <c r="E37" s="8"/>
      <c r="F37" s="8"/>
      <c r="G37" s="8"/>
      <c r="H37" s="48"/>
      <c r="I37" s="48"/>
    </row>
    <row r="38" spans="1:9" s="1" customFormat="1" ht="31.5" x14ac:dyDescent="0.25">
      <c r="A38" s="7">
        <f t="shared" si="3"/>
        <v>35</v>
      </c>
      <c r="B38" s="2" t="s">
        <v>45</v>
      </c>
      <c r="C38" s="8">
        <f>село!C10</f>
        <v>17397.5</v>
      </c>
      <c r="D38" s="8">
        <f>село!C11</f>
        <v>3676.3</v>
      </c>
      <c r="E38" s="11">
        <f>село!D10</f>
        <v>0</v>
      </c>
      <c r="F38" s="11">
        <f>село!D11</f>
        <v>1318.1320000000001</v>
      </c>
      <c r="G38" s="11">
        <f t="shared" si="0"/>
        <v>6.2548377606316858</v>
      </c>
      <c r="H38" s="48">
        <f t="shared" si="1"/>
        <v>21073.8</v>
      </c>
      <c r="I38" s="49">
        <f t="shared" si="2"/>
        <v>1318.1320000000001</v>
      </c>
    </row>
    <row r="39" spans="1:9" ht="31.5" x14ac:dyDescent="0.25">
      <c r="A39" s="7">
        <f t="shared" si="3"/>
        <v>36</v>
      </c>
      <c r="B39" s="2" t="s">
        <v>46</v>
      </c>
      <c r="C39" s="11">
        <f>Обеспеч.безоп.населения!C8</f>
        <v>126</v>
      </c>
      <c r="D39" s="8">
        <f>Обеспеч.безоп.населения!C9</f>
        <v>15982.8</v>
      </c>
      <c r="E39" s="8">
        <f>Обеспеч.безоп.населения!D8</f>
        <v>0</v>
      </c>
      <c r="F39" s="8">
        <f>Обеспеч.безоп.населения!D9</f>
        <v>6660.4</v>
      </c>
      <c r="G39" s="11">
        <f t="shared" si="0"/>
        <v>41.346344854986093</v>
      </c>
      <c r="H39" s="48">
        <f t="shared" si="1"/>
        <v>16108.8</v>
      </c>
      <c r="I39" s="48">
        <f t="shared" si="2"/>
        <v>6660.4</v>
      </c>
    </row>
    <row r="40" spans="1:9" ht="15.75" x14ac:dyDescent="0.25">
      <c r="A40" s="242" t="s">
        <v>8</v>
      </c>
      <c r="B40" s="242"/>
      <c r="C40" s="14">
        <f>SUM(C4:C39)</f>
        <v>1215753</v>
      </c>
      <c r="D40" s="9">
        <f t="shared" ref="D40:F40" si="4">SUM(D4:D39)</f>
        <v>908203.10000000009</v>
      </c>
      <c r="E40" s="14">
        <f t="shared" si="4"/>
        <v>538945.93695999996</v>
      </c>
      <c r="F40" s="14">
        <f t="shared" si="4"/>
        <v>341412.65599999996</v>
      </c>
      <c r="G40" s="14">
        <f>I40/H40*100</f>
        <v>41.449001368719436</v>
      </c>
      <c r="H40" s="9">
        <f t="shared" si="1"/>
        <v>2123956.1</v>
      </c>
      <c r="I40" s="14">
        <f t="shared" si="2"/>
        <v>880358.59295999992</v>
      </c>
    </row>
    <row r="41" spans="1:9" ht="15.75" x14ac:dyDescent="0.25">
      <c r="A41" s="242" t="s">
        <v>9</v>
      </c>
      <c r="B41" s="242"/>
      <c r="C41" s="8"/>
      <c r="D41" s="8"/>
      <c r="E41" s="8"/>
      <c r="F41" s="8"/>
      <c r="G41" s="8"/>
      <c r="H41" s="8">
        <f t="shared" si="1"/>
        <v>0</v>
      </c>
      <c r="I41" s="8">
        <f t="shared" si="2"/>
        <v>0</v>
      </c>
    </row>
    <row r="42" spans="1:9" ht="15.75" x14ac:dyDescent="0.25">
      <c r="A42" s="242" t="s">
        <v>10</v>
      </c>
      <c r="B42" s="242"/>
      <c r="C42" s="8"/>
      <c r="D42" s="8"/>
      <c r="E42" s="8"/>
      <c r="F42" s="8"/>
      <c r="G42" s="8"/>
      <c r="H42" s="8">
        <f t="shared" si="1"/>
        <v>0</v>
      </c>
      <c r="I42" s="8">
        <f t="shared" si="2"/>
        <v>0</v>
      </c>
    </row>
  </sheetData>
  <mergeCells count="9">
    <mergeCell ref="A41:B41"/>
    <mergeCell ref="A42:B42"/>
    <mergeCell ref="A2:A3"/>
    <mergeCell ref="B2:B3"/>
    <mergeCell ref="H2:I2"/>
    <mergeCell ref="C2:D2"/>
    <mergeCell ref="E2:F2"/>
    <mergeCell ref="G2:G3"/>
    <mergeCell ref="A40:B40"/>
  </mergeCells>
  <pageMargins left="0.7" right="0.7" top="0.75" bottom="0.75" header="0.3" footer="0.3"/>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1" workbookViewId="0">
      <selection activeCell="F38" sqref="F38:F40"/>
    </sheetView>
  </sheetViews>
  <sheetFormatPr defaultRowHeight="15" x14ac:dyDescent="0.25"/>
  <cols>
    <col min="1" max="1" width="45.42578125" customWidth="1"/>
    <col min="2" max="2" width="25" customWidth="1"/>
    <col min="3" max="3" width="9.85546875" customWidth="1"/>
    <col min="4" max="4" width="9.5703125" customWidth="1"/>
    <col min="5" max="5" width="9.42578125" customWidth="1"/>
    <col min="6" max="6" width="33.7109375" customWidth="1"/>
  </cols>
  <sheetData>
    <row r="1" spans="1:6" x14ac:dyDescent="0.25">
      <c r="A1" s="61"/>
      <c r="B1" s="61"/>
      <c r="C1" s="61"/>
      <c r="D1" s="61"/>
      <c r="E1" s="61"/>
      <c r="F1" s="61"/>
    </row>
    <row r="2" spans="1:6" x14ac:dyDescent="0.25">
      <c r="A2" s="314" t="s">
        <v>48</v>
      </c>
      <c r="B2" s="314"/>
      <c r="C2" s="314"/>
      <c r="D2" s="314"/>
      <c r="E2" s="314"/>
      <c r="F2" s="61"/>
    </row>
    <row r="3" spans="1:6" s="1" customFormat="1" x14ac:dyDescent="0.25">
      <c r="A3" s="283" t="s">
        <v>61</v>
      </c>
      <c r="B3" s="283"/>
      <c r="C3" s="283"/>
      <c r="D3" s="283"/>
      <c r="E3" s="283"/>
      <c r="F3" s="61"/>
    </row>
    <row r="4" spans="1:6" x14ac:dyDescent="0.25">
      <c r="A4" s="100"/>
      <c r="B4" s="100"/>
      <c r="C4" s="100"/>
      <c r="D4" s="100"/>
      <c r="E4" s="100"/>
      <c r="F4" s="61"/>
    </row>
    <row r="5" spans="1:6" ht="127.5" x14ac:dyDescent="0.25">
      <c r="A5" s="194" t="s">
        <v>49</v>
      </c>
      <c r="B5" s="194" t="s">
        <v>50</v>
      </c>
      <c r="C5" s="194" t="s">
        <v>51</v>
      </c>
      <c r="D5" s="194" t="s">
        <v>52</v>
      </c>
      <c r="E5" s="194" t="s">
        <v>53</v>
      </c>
      <c r="F5" s="86" t="s">
        <v>129</v>
      </c>
    </row>
    <row r="6" spans="1:6" x14ac:dyDescent="0.25">
      <c r="A6" s="102">
        <v>1</v>
      </c>
      <c r="B6" s="102">
        <v>2</v>
      </c>
      <c r="C6" s="102">
        <v>3</v>
      </c>
      <c r="D6" s="102">
        <v>4</v>
      </c>
      <c r="E6" s="102">
        <v>5</v>
      </c>
      <c r="F6" s="57">
        <v>6</v>
      </c>
    </row>
    <row r="7" spans="1:6" x14ac:dyDescent="0.25">
      <c r="A7" s="315" t="s">
        <v>46</v>
      </c>
      <c r="B7" s="234" t="s">
        <v>54</v>
      </c>
      <c r="C7" s="234">
        <f>C8+C9+C10</f>
        <v>16108.8</v>
      </c>
      <c r="D7" s="234">
        <f>D8+D9+D10</f>
        <v>6660.4</v>
      </c>
      <c r="E7" s="235">
        <f>D7/C7*100</f>
        <v>41.346344854986093</v>
      </c>
      <c r="F7" s="125"/>
    </row>
    <row r="8" spans="1:6" x14ac:dyDescent="0.25">
      <c r="A8" s="315"/>
      <c r="B8" s="234" t="s">
        <v>55</v>
      </c>
      <c r="C8" s="235">
        <f t="shared" ref="C8:D10" si="0">C11+C32+C38+C41</f>
        <v>126</v>
      </c>
      <c r="D8" s="234">
        <f t="shared" si="0"/>
        <v>0</v>
      </c>
      <c r="E8" s="235">
        <f>D8/C8*100</f>
        <v>0</v>
      </c>
      <c r="F8" s="125"/>
    </row>
    <row r="9" spans="1:6" x14ac:dyDescent="0.25">
      <c r="A9" s="315"/>
      <c r="B9" s="234" t="s">
        <v>56</v>
      </c>
      <c r="C9" s="234">
        <f t="shared" si="0"/>
        <v>15982.8</v>
      </c>
      <c r="D9" s="234">
        <f t="shared" si="0"/>
        <v>6660.4</v>
      </c>
      <c r="E9" s="235">
        <f>D9/C9*100</f>
        <v>41.672297720049052</v>
      </c>
      <c r="F9" s="125"/>
    </row>
    <row r="10" spans="1:6" x14ac:dyDescent="0.25">
      <c r="A10" s="315"/>
      <c r="B10" s="234" t="s">
        <v>57</v>
      </c>
      <c r="C10" s="234">
        <f t="shared" si="0"/>
        <v>0</v>
      </c>
      <c r="D10" s="234">
        <f t="shared" si="0"/>
        <v>0</v>
      </c>
      <c r="E10" s="235" t="e">
        <f>D10/C10*100</f>
        <v>#DIV/0!</v>
      </c>
      <c r="F10" s="125"/>
    </row>
    <row r="11" spans="1:6" x14ac:dyDescent="0.25">
      <c r="A11" s="300" t="s">
        <v>167</v>
      </c>
      <c r="B11" s="197" t="s">
        <v>55</v>
      </c>
      <c r="C11" s="235">
        <f>C14+C17+C20+C23+C26+C29</f>
        <v>126</v>
      </c>
      <c r="D11" s="235">
        <f>D14+D17+D20+D23+D26+D29</f>
        <v>0</v>
      </c>
      <c r="E11" s="235">
        <f t="shared" ref="E11:E12" si="1">D11/C11*100</f>
        <v>0</v>
      </c>
      <c r="F11" s="56"/>
    </row>
    <row r="12" spans="1:6" x14ac:dyDescent="0.25">
      <c r="A12" s="301"/>
      <c r="B12" s="197" t="s">
        <v>56</v>
      </c>
      <c r="C12" s="234">
        <f>C15+C18+C21+C24+C27+C30</f>
        <v>6666.4</v>
      </c>
      <c r="D12" s="234">
        <f>D15+D18+D21+D24+D27+D30</f>
        <v>2678.8999999999996</v>
      </c>
      <c r="E12" s="235">
        <f t="shared" si="1"/>
        <v>40.185107404296168</v>
      </c>
      <c r="F12" s="56"/>
    </row>
    <row r="13" spans="1:6" ht="24" customHeight="1" x14ac:dyDescent="0.25">
      <c r="A13" s="302"/>
      <c r="B13" s="197" t="s">
        <v>57</v>
      </c>
      <c r="C13" s="234"/>
      <c r="D13" s="234"/>
      <c r="E13" s="235"/>
      <c r="F13" s="56"/>
    </row>
    <row r="14" spans="1:6" x14ac:dyDescent="0.25">
      <c r="A14" s="303" t="s">
        <v>159</v>
      </c>
      <c r="B14" s="109" t="s">
        <v>55</v>
      </c>
      <c r="C14" s="102"/>
      <c r="D14" s="102"/>
      <c r="E14" s="102"/>
      <c r="F14" s="297" t="s">
        <v>621</v>
      </c>
    </row>
    <row r="15" spans="1:6" x14ac:dyDescent="0.25">
      <c r="A15" s="304"/>
      <c r="B15" s="109" t="s">
        <v>56</v>
      </c>
      <c r="C15" s="102">
        <v>4926.8</v>
      </c>
      <c r="D15" s="102">
        <v>1961.8</v>
      </c>
      <c r="E15" s="195">
        <f>D15/C15*100</f>
        <v>39.8189494195015</v>
      </c>
      <c r="F15" s="298"/>
    </row>
    <row r="16" spans="1:6" x14ac:dyDescent="0.25">
      <c r="A16" s="305"/>
      <c r="B16" s="109" t="s">
        <v>57</v>
      </c>
      <c r="C16" s="102"/>
      <c r="D16" s="102"/>
      <c r="E16" s="195"/>
      <c r="F16" s="298"/>
    </row>
    <row r="17" spans="1:6" x14ac:dyDescent="0.25">
      <c r="A17" s="303" t="s">
        <v>160</v>
      </c>
      <c r="B17" s="109" t="s">
        <v>55</v>
      </c>
      <c r="C17" s="102"/>
      <c r="D17" s="102"/>
      <c r="E17" s="195"/>
      <c r="F17" s="298"/>
    </row>
    <row r="18" spans="1:6" x14ac:dyDescent="0.25">
      <c r="A18" s="304"/>
      <c r="B18" s="109" t="s">
        <v>56</v>
      </c>
      <c r="C18" s="102">
        <v>554.29999999999995</v>
      </c>
      <c r="D18" s="102">
        <v>213.9</v>
      </c>
      <c r="E18" s="195">
        <f t="shared" ref="E18:E42" si="2">D18/C18*100</f>
        <v>38.589211618257266</v>
      </c>
      <c r="F18" s="298"/>
    </row>
    <row r="19" spans="1:6" ht="21.75" customHeight="1" x14ac:dyDescent="0.25">
      <c r="A19" s="305"/>
      <c r="B19" s="109" t="s">
        <v>57</v>
      </c>
      <c r="C19" s="102"/>
      <c r="D19" s="102"/>
      <c r="E19" s="195"/>
      <c r="F19" s="299"/>
    </row>
    <row r="20" spans="1:6" x14ac:dyDescent="0.25">
      <c r="A20" s="303" t="s">
        <v>161</v>
      </c>
      <c r="B20" s="109" t="s">
        <v>55</v>
      </c>
      <c r="C20" s="102"/>
      <c r="D20" s="102"/>
      <c r="E20" s="195"/>
      <c r="F20" s="57"/>
    </row>
    <row r="21" spans="1:6" ht="178.5" x14ac:dyDescent="0.25">
      <c r="A21" s="304"/>
      <c r="B21" s="229" t="s">
        <v>56</v>
      </c>
      <c r="C21" s="230">
        <v>403.9</v>
      </c>
      <c r="D21" s="231">
        <v>169.8</v>
      </c>
      <c r="E21" s="232">
        <f t="shared" si="2"/>
        <v>42.040108937855905</v>
      </c>
      <c r="F21" s="169" t="s">
        <v>620</v>
      </c>
    </row>
    <row r="22" spans="1:6" ht="15.75" customHeight="1" x14ac:dyDescent="0.25">
      <c r="A22" s="305"/>
      <c r="B22" s="109" t="s">
        <v>57</v>
      </c>
      <c r="C22" s="102"/>
      <c r="D22" s="102"/>
      <c r="E22" s="195"/>
      <c r="F22" s="57"/>
    </row>
    <row r="23" spans="1:6" x14ac:dyDescent="0.25">
      <c r="A23" s="303" t="s">
        <v>162</v>
      </c>
      <c r="B23" s="109" t="s">
        <v>55</v>
      </c>
      <c r="C23" s="102">
        <v>126</v>
      </c>
      <c r="D23" s="102">
        <v>0</v>
      </c>
      <c r="E23" s="195">
        <f t="shared" si="2"/>
        <v>0</v>
      </c>
      <c r="F23" s="296" t="s">
        <v>593</v>
      </c>
    </row>
    <row r="24" spans="1:6" x14ac:dyDescent="0.25">
      <c r="A24" s="304"/>
      <c r="B24" s="109" t="s">
        <v>56</v>
      </c>
      <c r="C24" s="102"/>
      <c r="D24" s="102"/>
      <c r="E24" s="195"/>
      <c r="F24" s="265"/>
    </row>
    <row r="25" spans="1:6" ht="35.25" customHeight="1" x14ac:dyDescent="0.25">
      <c r="A25" s="305"/>
      <c r="B25" s="109" t="s">
        <v>57</v>
      </c>
      <c r="C25" s="102"/>
      <c r="D25" s="102"/>
      <c r="E25" s="195"/>
      <c r="F25" s="266"/>
    </row>
    <row r="26" spans="1:6" ht="15" customHeight="1" x14ac:dyDescent="0.25">
      <c r="A26" s="303" t="s">
        <v>163</v>
      </c>
      <c r="B26" s="109" t="s">
        <v>55</v>
      </c>
      <c r="C26" s="102"/>
      <c r="D26" s="102"/>
      <c r="E26" s="195"/>
      <c r="F26" s="297" t="s">
        <v>622</v>
      </c>
    </row>
    <row r="27" spans="1:6" x14ac:dyDescent="0.25">
      <c r="A27" s="304"/>
      <c r="B27" s="109" t="s">
        <v>56</v>
      </c>
      <c r="C27" s="102">
        <v>520</v>
      </c>
      <c r="D27" s="102">
        <v>216.7</v>
      </c>
      <c r="E27" s="195">
        <f t="shared" si="2"/>
        <v>41.67307692307692</v>
      </c>
      <c r="F27" s="312"/>
    </row>
    <row r="28" spans="1:6" ht="63" customHeight="1" x14ac:dyDescent="0.25">
      <c r="A28" s="305"/>
      <c r="B28" s="109" t="s">
        <v>57</v>
      </c>
      <c r="C28" s="102"/>
      <c r="D28" s="102"/>
      <c r="E28" s="195"/>
      <c r="F28" s="312"/>
    </row>
    <row r="29" spans="1:6" ht="15" customHeight="1" x14ac:dyDescent="0.25">
      <c r="A29" s="303" t="s">
        <v>164</v>
      </c>
      <c r="B29" s="109" t="s">
        <v>55</v>
      </c>
      <c r="C29" s="102"/>
      <c r="D29" s="102"/>
      <c r="E29" s="195"/>
      <c r="F29" s="312"/>
    </row>
    <row r="30" spans="1:6" x14ac:dyDescent="0.25">
      <c r="A30" s="304"/>
      <c r="B30" s="109" t="s">
        <v>56</v>
      </c>
      <c r="C30" s="102">
        <v>261.39999999999998</v>
      </c>
      <c r="D30" s="102">
        <v>116.7</v>
      </c>
      <c r="E30" s="195">
        <f t="shared" si="2"/>
        <v>44.644223412394801</v>
      </c>
      <c r="F30" s="312"/>
    </row>
    <row r="31" spans="1:6" ht="27" customHeight="1" x14ac:dyDescent="0.25">
      <c r="A31" s="305"/>
      <c r="B31" s="109" t="s">
        <v>57</v>
      </c>
      <c r="C31" s="102"/>
      <c r="D31" s="102"/>
      <c r="E31" s="195"/>
      <c r="F31" s="313"/>
    </row>
    <row r="32" spans="1:6" x14ac:dyDescent="0.25">
      <c r="A32" s="306" t="s">
        <v>165</v>
      </c>
      <c r="B32" s="197" t="s">
        <v>55</v>
      </c>
      <c r="C32" s="196"/>
      <c r="D32" s="196"/>
      <c r="E32" s="198"/>
      <c r="F32" s="56"/>
    </row>
    <row r="33" spans="1:6" x14ac:dyDescent="0.25">
      <c r="A33" s="307"/>
      <c r="B33" s="197" t="s">
        <v>56</v>
      </c>
      <c r="C33" s="196"/>
      <c r="D33" s="196"/>
      <c r="E33" s="198"/>
      <c r="F33" s="56"/>
    </row>
    <row r="34" spans="1:6" ht="37.5" customHeight="1" x14ac:dyDescent="0.25">
      <c r="A34" s="308"/>
      <c r="B34" s="197" t="s">
        <v>57</v>
      </c>
      <c r="C34" s="196"/>
      <c r="D34" s="196"/>
      <c r="E34" s="198"/>
      <c r="F34" s="56"/>
    </row>
    <row r="35" spans="1:6" x14ac:dyDescent="0.25">
      <c r="A35" s="303" t="s">
        <v>166</v>
      </c>
      <c r="B35" s="109" t="s">
        <v>55</v>
      </c>
      <c r="C35" s="102"/>
      <c r="D35" s="102"/>
      <c r="E35" s="195"/>
      <c r="F35" s="57"/>
    </row>
    <row r="36" spans="1:6" x14ac:dyDescent="0.25">
      <c r="A36" s="304"/>
      <c r="B36" s="109" t="s">
        <v>56</v>
      </c>
      <c r="C36" s="102"/>
      <c r="D36" s="102"/>
      <c r="E36" s="195"/>
      <c r="F36" s="57"/>
    </row>
    <row r="37" spans="1:6" x14ac:dyDescent="0.25">
      <c r="A37" s="305"/>
      <c r="B37" s="109" t="s">
        <v>57</v>
      </c>
      <c r="C37" s="102"/>
      <c r="D37" s="102"/>
      <c r="E37" s="195"/>
      <c r="F37" s="57"/>
    </row>
    <row r="38" spans="1:6" x14ac:dyDescent="0.25">
      <c r="A38" s="300" t="s">
        <v>468</v>
      </c>
      <c r="B38" s="233" t="s">
        <v>55</v>
      </c>
      <c r="C38" s="234"/>
      <c r="D38" s="234"/>
      <c r="E38" s="235"/>
      <c r="F38" s="309" t="s">
        <v>623</v>
      </c>
    </row>
    <row r="39" spans="1:6" x14ac:dyDescent="0.25">
      <c r="A39" s="301"/>
      <c r="B39" s="233" t="s">
        <v>56</v>
      </c>
      <c r="C39" s="234">
        <v>9306.4</v>
      </c>
      <c r="D39" s="234">
        <v>3981.5</v>
      </c>
      <c r="E39" s="235">
        <f t="shared" si="2"/>
        <v>42.782386314794124</v>
      </c>
      <c r="F39" s="310"/>
    </row>
    <row r="40" spans="1:6" ht="94.5" customHeight="1" x14ac:dyDescent="0.25">
      <c r="A40" s="302"/>
      <c r="B40" s="233" t="s">
        <v>57</v>
      </c>
      <c r="C40" s="234"/>
      <c r="D40" s="234"/>
      <c r="E40" s="235"/>
      <c r="F40" s="311"/>
    </row>
    <row r="41" spans="1:6" x14ac:dyDescent="0.25">
      <c r="A41" s="300" t="s">
        <v>469</v>
      </c>
      <c r="B41" s="233" t="s">
        <v>55</v>
      </c>
      <c r="C41" s="234"/>
      <c r="D41" s="234"/>
      <c r="E41" s="235"/>
      <c r="F41" s="125"/>
    </row>
    <row r="42" spans="1:6" x14ac:dyDescent="0.25">
      <c r="A42" s="301"/>
      <c r="B42" s="233" t="s">
        <v>56</v>
      </c>
      <c r="C42" s="234">
        <v>10</v>
      </c>
      <c r="D42" s="234">
        <v>0</v>
      </c>
      <c r="E42" s="235">
        <f t="shared" si="2"/>
        <v>0</v>
      </c>
      <c r="F42" s="125"/>
    </row>
    <row r="43" spans="1:6" ht="14.25" customHeight="1" x14ac:dyDescent="0.25">
      <c r="A43" s="302"/>
      <c r="B43" s="233" t="s">
        <v>57</v>
      </c>
      <c r="C43" s="234"/>
      <c r="D43" s="234"/>
      <c r="E43" s="234"/>
      <c r="F43" s="125"/>
    </row>
  </sheetData>
  <mergeCells count="18">
    <mergeCell ref="A2:E2"/>
    <mergeCell ref="A7:A10"/>
    <mergeCell ref="A11:A13"/>
    <mergeCell ref="A14:A16"/>
    <mergeCell ref="A17:A19"/>
    <mergeCell ref="F23:F25"/>
    <mergeCell ref="F14:F19"/>
    <mergeCell ref="A41:A43"/>
    <mergeCell ref="A3:E3"/>
    <mergeCell ref="A23:A25"/>
    <mergeCell ref="A26:A28"/>
    <mergeCell ref="A29:A31"/>
    <mergeCell ref="A32:A34"/>
    <mergeCell ref="A35:A37"/>
    <mergeCell ref="A38:A40"/>
    <mergeCell ref="A20:A22"/>
    <mergeCell ref="F38:F40"/>
    <mergeCell ref="F26:F31"/>
  </mergeCell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43" workbookViewId="0">
      <selection activeCell="F47" sqref="F47"/>
    </sheetView>
  </sheetViews>
  <sheetFormatPr defaultRowHeight="15" x14ac:dyDescent="0.25"/>
  <cols>
    <col min="1" max="1" width="44.7109375" customWidth="1"/>
    <col min="2" max="2" width="25.140625" customWidth="1"/>
    <col min="3" max="3" width="12.5703125" customWidth="1"/>
    <col min="4" max="4" width="11.42578125" customWidth="1"/>
    <col min="5" max="5" width="11.140625" customWidth="1"/>
    <col min="6" max="6" width="28.42578125" customWidth="1"/>
  </cols>
  <sheetData>
    <row r="1" spans="1:6" x14ac:dyDescent="0.25">
      <c r="A1" s="61"/>
      <c r="B1" s="61"/>
      <c r="C1" s="61"/>
      <c r="D1" s="61"/>
      <c r="E1" s="61"/>
      <c r="F1" s="61"/>
    </row>
    <row r="2" spans="1:6" x14ac:dyDescent="0.25">
      <c r="A2" s="314" t="s">
        <v>48</v>
      </c>
      <c r="B2" s="314"/>
      <c r="C2" s="314"/>
      <c r="D2" s="314"/>
      <c r="E2" s="314"/>
      <c r="F2" s="61"/>
    </row>
    <row r="3" spans="1:6" s="1" customFormat="1" x14ac:dyDescent="0.25">
      <c r="A3" s="283" t="s">
        <v>61</v>
      </c>
      <c r="B3" s="283"/>
      <c r="C3" s="283"/>
      <c r="D3" s="283"/>
      <c r="E3" s="283"/>
      <c r="F3" s="61"/>
    </row>
    <row r="4" spans="1:6" x14ac:dyDescent="0.25">
      <c r="A4" s="100"/>
      <c r="B4" s="100"/>
      <c r="C4" s="100"/>
      <c r="D4" s="100"/>
      <c r="E4" s="100"/>
      <c r="F4" s="61"/>
    </row>
    <row r="5" spans="1:6" ht="87.75" customHeight="1" x14ac:dyDescent="0.25">
      <c r="A5" s="101" t="s">
        <v>49</v>
      </c>
      <c r="B5" s="101" t="s">
        <v>50</v>
      </c>
      <c r="C5" s="101" t="s">
        <v>51</v>
      </c>
      <c r="D5" s="101" t="s">
        <v>52</v>
      </c>
      <c r="E5" s="101" t="s">
        <v>53</v>
      </c>
      <c r="F5" s="86" t="s">
        <v>129</v>
      </c>
    </row>
    <row r="6" spans="1:6" x14ac:dyDescent="0.25">
      <c r="A6" s="102">
        <v>1</v>
      </c>
      <c r="B6" s="102">
        <v>2</v>
      </c>
      <c r="C6" s="102">
        <v>3</v>
      </c>
      <c r="D6" s="102">
        <v>4</v>
      </c>
      <c r="E6" s="102">
        <v>5</v>
      </c>
      <c r="F6" s="57">
        <v>6</v>
      </c>
    </row>
    <row r="7" spans="1:6" x14ac:dyDescent="0.25">
      <c r="A7" s="319" t="s">
        <v>168</v>
      </c>
      <c r="B7" s="199" t="s">
        <v>55</v>
      </c>
      <c r="C7" s="200"/>
      <c r="D7" s="200"/>
      <c r="E7" s="200"/>
      <c r="F7" s="201"/>
    </row>
    <row r="8" spans="1:6" x14ac:dyDescent="0.25">
      <c r="A8" s="320"/>
      <c r="B8" s="199" t="s">
        <v>56</v>
      </c>
      <c r="C8" s="202">
        <f t="shared" ref="C8:D8" si="0">C11+C14</f>
        <v>50</v>
      </c>
      <c r="D8" s="202">
        <f t="shared" si="0"/>
        <v>22.477</v>
      </c>
      <c r="E8" s="202">
        <f t="shared" ref="E8" si="1">D8/C8*100</f>
        <v>44.954000000000001</v>
      </c>
      <c r="F8" s="201"/>
    </row>
    <row r="9" spans="1:6" ht="44.25" customHeight="1" x14ac:dyDescent="0.25">
      <c r="A9" s="321"/>
      <c r="B9" s="199" t="s">
        <v>57</v>
      </c>
      <c r="C9" s="200"/>
      <c r="D9" s="200"/>
      <c r="E9" s="200"/>
      <c r="F9" s="201"/>
    </row>
    <row r="10" spans="1:6" x14ac:dyDescent="0.25">
      <c r="A10" s="316" t="s">
        <v>169</v>
      </c>
      <c r="B10" s="203" t="s">
        <v>55</v>
      </c>
      <c r="C10" s="204"/>
      <c r="D10" s="204"/>
      <c r="E10" s="204"/>
      <c r="F10" s="159"/>
    </row>
    <row r="11" spans="1:6" ht="38.25" x14ac:dyDescent="0.25">
      <c r="A11" s="317"/>
      <c r="B11" s="203" t="s">
        <v>56</v>
      </c>
      <c r="C11" s="205">
        <v>50</v>
      </c>
      <c r="D11" s="205">
        <v>22.477</v>
      </c>
      <c r="E11" s="205">
        <f>D11/C11*100</f>
        <v>44.954000000000001</v>
      </c>
      <c r="F11" s="51" t="s">
        <v>594</v>
      </c>
    </row>
    <row r="12" spans="1:6" x14ac:dyDescent="0.25">
      <c r="A12" s="318"/>
      <c r="B12" s="203" t="s">
        <v>57</v>
      </c>
      <c r="C12" s="204"/>
      <c r="D12" s="204"/>
      <c r="E12" s="205"/>
      <c r="F12" s="159"/>
    </row>
    <row r="13" spans="1:6" x14ac:dyDescent="0.25">
      <c r="A13" s="316" t="s">
        <v>170</v>
      </c>
      <c r="B13" s="203" t="s">
        <v>55</v>
      </c>
      <c r="C13" s="204"/>
      <c r="D13" s="204"/>
      <c r="E13" s="205"/>
      <c r="F13" s="159"/>
    </row>
    <row r="14" spans="1:6" x14ac:dyDescent="0.25">
      <c r="A14" s="317"/>
      <c r="B14" s="203" t="s">
        <v>56</v>
      </c>
      <c r="C14" s="204"/>
      <c r="D14" s="204"/>
      <c r="E14" s="205"/>
      <c r="F14" s="159"/>
    </row>
    <row r="15" spans="1:6" x14ac:dyDescent="0.25">
      <c r="A15" s="318"/>
      <c r="B15" s="203" t="s">
        <v>57</v>
      </c>
      <c r="C15" s="204"/>
      <c r="D15" s="204"/>
      <c r="E15" s="205"/>
      <c r="F15" s="159"/>
    </row>
    <row r="16" spans="1:6" x14ac:dyDescent="0.25">
      <c r="A16" s="319" t="s">
        <v>171</v>
      </c>
      <c r="B16" s="199" t="s">
        <v>55</v>
      </c>
      <c r="C16" s="202"/>
      <c r="D16" s="202"/>
      <c r="E16" s="202"/>
      <c r="F16" s="201"/>
    </row>
    <row r="17" spans="1:6" x14ac:dyDescent="0.25">
      <c r="A17" s="320"/>
      <c r="B17" s="199" t="s">
        <v>56</v>
      </c>
      <c r="C17" s="202">
        <f>C20+C26+C23</f>
        <v>290</v>
      </c>
      <c r="D17" s="202">
        <f>D20+D26+D23</f>
        <v>274.21400000000006</v>
      </c>
      <c r="E17" s="202">
        <f t="shared" ref="E17:E26" si="2">D17/C17*100</f>
        <v>94.556551724137947</v>
      </c>
      <c r="F17" s="201"/>
    </row>
    <row r="18" spans="1:6" ht="28.5" customHeight="1" x14ac:dyDescent="0.25">
      <c r="A18" s="321"/>
      <c r="B18" s="199" t="s">
        <v>57</v>
      </c>
      <c r="C18" s="202"/>
      <c r="D18" s="202"/>
      <c r="E18" s="202"/>
      <c r="F18" s="201"/>
    </row>
    <row r="19" spans="1:6" x14ac:dyDescent="0.25">
      <c r="A19" s="316" t="s">
        <v>172</v>
      </c>
      <c r="B19" s="203" t="s">
        <v>55</v>
      </c>
      <c r="C19" s="204"/>
      <c r="D19" s="204"/>
      <c r="E19" s="205"/>
      <c r="F19" s="159"/>
    </row>
    <row r="20" spans="1:6" ht="38.25" x14ac:dyDescent="0.25">
      <c r="A20" s="317"/>
      <c r="B20" s="203" t="s">
        <v>56</v>
      </c>
      <c r="C20" s="205">
        <v>20</v>
      </c>
      <c r="D20" s="205">
        <v>7.9550000000000001</v>
      </c>
      <c r="E20" s="205">
        <f t="shared" si="2"/>
        <v>39.774999999999999</v>
      </c>
      <c r="F20" s="51" t="s">
        <v>595</v>
      </c>
    </row>
    <row r="21" spans="1:6" ht="16.5" customHeight="1" x14ac:dyDescent="0.25">
      <c r="A21" s="318"/>
      <c r="B21" s="203" t="s">
        <v>57</v>
      </c>
      <c r="C21" s="205"/>
      <c r="D21" s="205"/>
      <c r="E21" s="205"/>
      <c r="F21" s="58"/>
    </row>
    <row r="22" spans="1:6" x14ac:dyDescent="0.25">
      <c r="A22" s="316" t="s">
        <v>173</v>
      </c>
      <c r="B22" s="203" t="s">
        <v>55</v>
      </c>
      <c r="C22" s="205"/>
      <c r="D22" s="205"/>
      <c r="E22" s="205"/>
      <c r="F22" s="58"/>
    </row>
    <row r="23" spans="1:6" ht="25.5" x14ac:dyDescent="0.25">
      <c r="A23" s="317"/>
      <c r="B23" s="203" t="s">
        <v>56</v>
      </c>
      <c r="C23" s="205">
        <v>30</v>
      </c>
      <c r="D23" s="205">
        <v>27.661000000000001</v>
      </c>
      <c r="E23" s="205">
        <f t="shared" si="2"/>
        <v>92.203333333333333</v>
      </c>
      <c r="F23" s="51" t="s">
        <v>596</v>
      </c>
    </row>
    <row r="24" spans="1:6" ht="33" customHeight="1" x14ac:dyDescent="0.25">
      <c r="A24" s="318"/>
      <c r="B24" s="203" t="s">
        <v>57</v>
      </c>
      <c r="C24" s="205"/>
      <c r="D24" s="204"/>
      <c r="E24" s="205"/>
      <c r="F24" s="59"/>
    </row>
    <row r="25" spans="1:6" x14ac:dyDescent="0.25">
      <c r="A25" s="316" t="s">
        <v>174</v>
      </c>
      <c r="B25" s="203" t="s">
        <v>55</v>
      </c>
      <c r="C25" s="205"/>
      <c r="D25" s="204"/>
      <c r="E25" s="205"/>
      <c r="F25" s="59"/>
    </row>
    <row r="26" spans="1:6" ht="25.5" x14ac:dyDescent="0.25">
      <c r="A26" s="317"/>
      <c r="B26" s="203" t="s">
        <v>56</v>
      </c>
      <c r="C26" s="205">
        <v>240</v>
      </c>
      <c r="D26" s="205">
        <v>238.59800000000001</v>
      </c>
      <c r="E26" s="205">
        <f t="shared" si="2"/>
        <v>99.415833333333339</v>
      </c>
      <c r="F26" s="51" t="s">
        <v>597</v>
      </c>
    </row>
    <row r="27" spans="1:6" ht="30.75" customHeight="1" x14ac:dyDescent="0.25">
      <c r="A27" s="318"/>
      <c r="B27" s="203" t="s">
        <v>57</v>
      </c>
      <c r="C27" s="204"/>
      <c r="D27" s="204"/>
      <c r="E27" s="204"/>
      <c r="F27" s="159"/>
    </row>
    <row r="28" spans="1:6" x14ac:dyDescent="0.25">
      <c r="A28" s="319" t="s">
        <v>175</v>
      </c>
      <c r="B28" s="199" t="s">
        <v>55</v>
      </c>
      <c r="C28" s="200"/>
      <c r="D28" s="200"/>
      <c r="E28" s="200"/>
      <c r="F28" s="201"/>
    </row>
    <row r="29" spans="1:6" x14ac:dyDescent="0.25">
      <c r="A29" s="320"/>
      <c r="B29" s="199" t="s">
        <v>56</v>
      </c>
      <c r="C29" s="202">
        <f t="shared" ref="C29:D29" si="3">C32</f>
        <v>100</v>
      </c>
      <c r="D29" s="202">
        <f t="shared" si="3"/>
        <v>50</v>
      </c>
      <c r="E29" s="202">
        <f t="shared" ref="E29" si="4">D29/C29*100</f>
        <v>50</v>
      </c>
      <c r="F29" s="201"/>
    </row>
    <row r="30" spans="1:6" ht="45" customHeight="1" x14ac:dyDescent="0.25">
      <c r="A30" s="321"/>
      <c r="B30" s="199" t="s">
        <v>57</v>
      </c>
      <c r="C30" s="200"/>
      <c r="D30" s="200"/>
      <c r="E30" s="200"/>
      <c r="F30" s="201"/>
    </row>
    <row r="31" spans="1:6" x14ac:dyDescent="0.25">
      <c r="A31" s="316" t="s">
        <v>176</v>
      </c>
      <c r="B31" s="203" t="s">
        <v>55</v>
      </c>
      <c r="C31" s="204"/>
      <c r="D31" s="204"/>
      <c r="E31" s="204"/>
      <c r="F31" s="159"/>
    </row>
    <row r="32" spans="1:6" ht="63.75" x14ac:dyDescent="0.25">
      <c r="A32" s="317"/>
      <c r="B32" s="203" t="s">
        <v>56</v>
      </c>
      <c r="C32" s="205">
        <v>100</v>
      </c>
      <c r="D32" s="205">
        <v>50</v>
      </c>
      <c r="E32" s="204"/>
      <c r="F32" s="51" t="s">
        <v>598</v>
      </c>
    </row>
    <row r="33" spans="1:6" ht="16.5" customHeight="1" x14ac:dyDescent="0.25">
      <c r="A33" s="318"/>
      <c r="B33" s="203" t="s">
        <v>57</v>
      </c>
      <c r="C33" s="204"/>
      <c r="D33" s="204"/>
      <c r="E33" s="204"/>
      <c r="F33" s="159"/>
    </row>
    <row r="34" spans="1:6" x14ac:dyDescent="0.25">
      <c r="A34" s="319" t="s">
        <v>177</v>
      </c>
      <c r="B34" s="199" t="s">
        <v>55</v>
      </c>
      <c r="C34" s="202"/>
      <c r="D34" s="202"/>
      <c r="E34" s="200"/>
      <c r="F34" s="201"/>
    </row>
    <row r="35" spans="1:6" x14ac:dyDescent="0.25">
      <c r="A35" s="320"/>
      <c r="B35" s="199" t="s">
        <v>56</v>
      </c>
      <c r="C35" s="202">
        <f t="shared" ref="C35:D35" si="5">C38+C41+C44+C47+C50</f>
        <v>960</v>
      </c>
      <c r="D35" s="202">
        <f t="shared" si="5"/>
        <v>0</v>
      </c>
      <c r="E35" s="202">
        <f t="shared" ref="E35:E50" si="6">D35/C35*100</f>
        <v>0</v>
      </c>
      <c r="F35" s="201"/>
    </row>
    <row r="36" spans="1:6" x14ac:dyDescent="0.25">
      <c r="A36" s="321"/>
      <c r="B36" s="199" t="s">
        <v>57</v>
      </c>
      <c r="C36" s="202"/>
      <c r="D36" s="202"/>
      <c r="E36" s="200"/>
      <c r="F36" s="201"/>
    </row>
    <row r="37" spans="1:6" x14ac:dyDescent="0.25">
      <c r="A37" s="316" t="s">
        <v>178</v>
      </c>
      <c r="B37" s="203" t="s">
        <v>55</v>
      </c>
      <c r="C37" s="204"/>
      <c r="D37" s="204"/>
      <c r="E37" s="206"/>
      <c r="F37" s="159"/>
    </row>
    <row r="38" spans="1:6" ht="38.25" x14ac:dyDescent="0.25">
      <c r="A38" s="317"/>
      <c r="B38" s="203" t="s">
        <v>56</v>
      </c>
      <c r="C38" s="205">
        <v>20</v>
      </c>
      <c r="D38" s="204"/>
      <c r="E38" s="206">
        <f t="shared" si="6"/>
        <v>0</v>
      </c>
      <c r="F38" s="51" t="s">
        <v>595</v>
      </c>
    </row>
    <row r="39" spans="1:6" x14ac:dyDescent="0.25">
      <c r="A39" s="318"/>
      <c r="B39" s="203" t="s">
        <v>57</v>
      </c>
      <c r="C39" s="205"/>
      <c r="D39" s="204"/>
      <c r="E39" s="206"/>
      <c r="F39" s="58"/>
    </row>
    <row r="40" spans="1:6" x14ac:dyDescent="0.25">
      <c r="A40" s="316" t="s">
        <v>179</v>
      </c>
      <c r="B40" s="203" t="s">
        <v>55</v>
      </c>
      <c r="C40" s="205"/>
      <c r="D40" s="204"/>
      <c r="E40" s="206"/>
      <c r="F40" s="58"/>
    </row>
    <row r="41" spans="1:6" ht="51" x14ac:dyDescent="0.25">
      <c r="A41" s="317"/>
      <c r="B41" s="203" t="s">
        <v>56</v>
      </c>
      <c r="C41" s="205">
        <v>30</v>
      </c>
      <c r="D41" s="204"/>
      <c r="E41" s="206">
        <f t="shared" si="6"/>
        <v>0</v>
      </c>
      <c r="F41" s="51" t="s">
        <v>599</v>
      </c>
    </row>
    <row r="42" spans="1:6" ht="30.75" customHeight="1" x14ac:dyDescent="0.25">
      <c r="A42" s="318"/>
      <c r="B42" s="203" t="s">
        <v>57</v>
      </c>
      <c r="C42" s="205"/>
      <c r="D42" s="204"/>
      <c r="E42" s="206"/>
      <c r="F42" s="159"/>
    </row>
    <row r="43" spans="1:6" x14ac:dyDescent="0.25">
      <c r="A43" s="316" t="s">
        <v>180</v>
      </c>
      <c r="B43" s="203" t="s">
        <v>55</v>
      </c>
      <c r="C43" s="205"/>
      <c r="D43" s="204"/>
      <c r="E43" s="206"/>
      <c r="F43" s="159"/>
    </row>
    <row r="44" spans="1:6" ht="51" x14ac:dyDescent="0.25">
      <c r="A44" s="317"/>
      <c r="B44" s="203" t="s">
        <v>56</v>
      </c>
      <c r="C44" s="205">
        <v>90</v>
      </c>
      <c r="D44" s="204"/>
      <c r="E44" s="206">
        <f t="shared" si="6"/>
        <v>0</v>
      </c>
      <c r="F44" s="51" t="s">
        <v>600</v>
      </c>
    </row>
    <row r="45" spans="1:6" x14ac:dyDescent="0.25">
      <c r="A45" s="318"/>
      <c r="B45" s="203" t="s">
        <v>57</v>
      </c>
      <c r="C45" s="205"/>
      <c r="D45" s="204"/>
      <c r="E45" s="206"/>
      <c r="F45" s="58"/>
    </row>
    <row r="46" spans="1:6" x14ac:dyDescent="0.25">
      <c r="A46" s="316" t="s">
        <v>181</v>
      </c>
      <c r="B46" s="203" t="s">
        <v>55</v>
      </c>
      <c r="C46" s="205"/>
      <c r="D46" s="204"/>
      <c r="E46" s="206"/>
      <c r="F46" s="58"/>
    </row>
    <row r="47" spans="1:6" ht="51" x14ac:dyDescent="0.25">
      <c r="A47" s="317"/>
      <c r="B47" s="203" t="s">
        <v>56</v>
      </c>
      <c r="C47" s="205">
        <v>370</v>
      </c>
      <c r="D47" s="204"/>
      <c r="E47" s="206">
        <f t="shared" si="6"/>
        <v>0</v>
      </c>
      <c r="F47" s="51" t="s">
        <v>601</v>
      </c>
    </row>
    <row r="48" spans="1:6" x14ac:dyDescent="0.25">
      <c r="A48" s="318"/>
      <c r="B48" s="203" t="s">
        <v>57</v>
      </c>
      <c r="C48" s="204"/>
      <c r="D48" s="204"/>
      <c r="E48" s="206"/>
      <c r="F48" s="159"/>
    </row>
    <row r="49" spans="1:6" x14ac:dyDescent="0.25">
      <c r="A49" s="316" t="s">
        <v>182</v>
      </c>
      <c r="B49" s="203" t="s">
        <v>55</v>
      </c>
      <c r="C49" s="204"/>
      <c r="D49" s="204"/>
      <c r="E49" s="206"/>
      <c r="F49" s="159"/>
    </row>
    <row r="50" spans="1:6" ht="51" x14ac:dyDescent="0.25">
      <c r="A50" s="317"/>
      <c r="B50" s="203" t="s">
        <v>56</v>
      </c>
      <c r="C50" s="205">
        <v>450</v>
      </c>
      <c r="D50" s="204"/>
      <c r="E50" s="206">
        <f t="shared" si="6"/>
        <v>0</v>
      </c>
      <c r="F50" s="51" t="s">
        <v>601</v>
      </c>
    </row>
    <row r="51" spans="1:6" ht="62.25" customHeight="1" x14ac:dyDescent="0.25">
      <c r="A51" s="318"/>
      <c r="B51" s="203" t="s">
        <v>57</v>
      </c>
      <c r="C51" s="204"/>
      <c r="D51" s="204"/>
      <c r="E51" s="206"/>
      <c r="F51" s="159"/>
    </row>
  </sheetData>
  <mergeCells count="17">
    <mergeCell ref="A19:A21"/>
    <mergeCell ref="A3:E3"/>
    <mergeCell ref="A2:E2"/>
    <mergeCell ref="A7:A9"/>
    <mergeCell ref="A10:A12"/>
    <mergeCell ref="A13:A15"/>
    <mergeCell ref="A16:A18"/>
    <mergeCell ref="A40:A42"/>
    <mergeCell ref="A43:A45"/>
    <mergeCell ref="A46:A48"/>
    <mergeCell ref="A49:A51"/>
    <mergeCell ref="A22:A24"/>
    <mergeCell ref="A25:A27"/>
    <mergeCell ref="A28:A30"/>
    <mergeCell ref="A31:A33"/>
    <mergeCell ref="A34:A36"/>
    <mergeCell ref="A37:A39"/>
  </mergeCells>
  <pageMargins left="0.7" right="0.7" top="0.75" bottom="0.75" header="0.3" footer="0.3"/>
  <pageSetup paperSize="9"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abSelected="1" topLeftCell="A37" workbookViewId="0">
      <selection activeCell="E38" sqref="E38:E40"/>
    </sheetView>
  </sheetViews>
  <sheetFormatPr defaultRowHeight="15" x14ac:dyDescent="0.25"/>
  <cols>
    <col min="1" max="1" width="45.42578125" customWidth="1"/>
    <col min="2" max="2" width="25.28515625" customWidth="1"/>
    <col min="3" max="3" width="12.7109375" customWidth="1"/>
    <col min="4" max="4" width="10.5703125" customWidth="1"/>
    <col min="5" max="5" width="11" customWidth="1"/>
    <col min="6" max="6" width="27.5703125" customWidth="1"/>
  </cols>
  <sheetData>
    <row r="1" spans="1:6" x14ac:dyDescent="0.25">
      <c r="A1" s="61"/>
      <c r="B1" s="61"/>
      <c r="C1" s="61"/>
      <c r="D1" s="61"/>
      <c r="E1" s="61"/>
      <c r="F1" s="61"/>
    </row>
    <row r="2" spans="1:6" x14ac:dyDescent="0.25">
      <c r="A2" s="252" t="s">
        <v>48</v>
      </c>
      <c r="B2" s="252"/>
      <c r="C2" s="252"/>
      <c r="D2" s="252"/>
      <c r="E2" s="252"/>
      <c r="F2" s="61"/>
    </row>
    <row r="3" spans="1:6" s="1" customFormat="1" x14ac:dyDescent="0.25">
      <c r="A3" s="283" t="s">
        <v>61</v>
      </c>
      <c r="B3" s="283"/>
      <c r="C3" s="283"/>
      <c r="D3" s="283"/>
      <c r="E3" s="283"/>
      <c r="F3" s="61"/>
    </row>
    <row r="4" spans="1:6" x14ac:dyDescent="0.25">
      <c r="A4" s="207"/>
      <c r="B4" s="62"/>
      <c r="C4" s="62"/>
      <c r="D4" s="62"/>
      <c r="E4" s="62"/>
      <c r="F4" s="61"/>
    </row>
    <row r="5" spans="1:6" ht="102" x14ac:dyDescent="0.25">
      <c r="A5" s="51" t="s">
        <v>49</v>
      </c>
      <c r="B5" s="51" t="s">
        <v>50</v>
      </c>
      <c r="C5" s="51" t="s">
        <v>51</v>
      </c>
      <c r="D5" s="51" t="s">
        <v>52</v>
      </c>
      <c r="E5" s="51" t="s">
        <v>53</v>
      </c>
      <c r="F5" s="38" t="s">
        <v>129</v>
      </c>
    </row>
    <row r="6" spans="1:6" x14ac:dyDescent="0.25">
      <c r="A6" s="54">
        <v>1</v>
      </c>
      <c r="B6" s="45">
        <v>2</v>
      </c>
      <c r="C6" s="45">
        <v>3</v>
      </c>
      <c r="D6" s="45">
        <v>4</v>
      </c>
      <c r="E6" s="45">
        <v>5</v>
      </c>
      <c r="F6" s="57">
        <v>6</v>
      </c>
    </row>
    <row r="7" spans="1:6" x14ac:dyDescent="0.25">
      <c r="A7" s="322" t="s">
        <v>32</v>
      </c>
      <c r="B7" s="90" t="s">
        <v>54</v>
      </c>
      <c r="C7" s="63">
        <f>C8+C9+C10</f>
        <v>18195</v>
      </c>
      <c r="D7" s="208">
        <f>D8+D9+D10</f>
        <v>14</v>
      </c>
      <c r="E7" s="63">
        <f>D7/C7*100</f>
        <v>7.6944215443803241E-2</v>
      </c>
      <c r="F7" s="201"/>
    </row>
    <row r="8" spans="1:6" x14ac:dyDescent="0.25">
      <c r="A8" s="322"/>
      <c r="B8" s="90" t="s">
        <v>55</v>
      </c>
      <c r="C8" s="63">
        <f>C11+C17+C23+C38+C50+C59</f>
        <v>0</v>
      </c>
      <c r="D8" s="208">
        <f>D59+D50</f>
        <v>0</v>
      </c>
      <c r="E8" s="63" t="e">
        <f t="shared" ref="E8:E10" si="0">D8/C8*100</f>
        <v>#DIV/0!</v>
      </c>
      <c r="F8" s="201"/>
    </row>
    <row r="9" spans="1:6" x14ac:dyDescent="0.25">
      <c r="A9" s="322"/>
      <c r="B9" s="90" t="s">
        <v>56</v>
      </c>
      <c r="C9" s="63">
        <f>C12+C18+C24+C39+C51+C60</f>
        <v>4295</v>
      </c>
      <c r="D9" s="208">
        <f>D12+D18+D24+D39+D51+D60</f>
        <v>14</v>
      </c>
      <c r="E9" s="63">
        <f t="shared" si="0"/>
        <v>0.32596041909196738</v>
      </c>
      <c r="F9" s="201"/>
    </row>
    <row r="10" spans="1:6" x14ac:dyDescent="0.25">
      <c r="A10" s="322"/>
      <c r="B10" s="90" t="s">
        <v>57</v>
      </c>
      <c r="C10" s="63">
        <f>C61</f>
        <v>13900</v>
      </c>
      <c r="D10" s="208">
        <f>D61</f>
        <v>0</v>
      </c>
      <c r="E10" s="63">
        <f t="shared" si="0"/>
        <v>0</v>
      </c>
      <c r="F10" s="209"/>
    </row>
    <row r="11" spans="1:6" x14ac:dyDescent="0.25">
      <c r="A11" s="323" t="s">
        <v>186</v>
      </c>
      <c r="B11" s="80" t="s">
        <v>55</v>
      </c>
      <c r="C11" s="81"/>
      <c r="D11" s="210"/>
      <c r="E11" s="83"/>
      <c r="F11" s="211"/>
    </row>
    <row r="12" spans="1:6" x14ac:dyDescent="0.25">
      <c r="A12" s="324"/>
      <c r="B12" s="80" t="s">
        <v>56</v>
      </c>
      <c r="C12" s="46"/>
      <c r="D12" s="212"/>
      <c r="E12" s="162"/>
      <c r="F12" s="211"/>
    </row>
    <row r="13" spans="1:6" x14ac:dyDescent="0.25">
      <c r="A13" s="325"/>
      <c r="B13" s="80" t="s">
        <v>57</v>
      </c>
      <c r="C13" s="81"/>
      <c r="D13" s="210"/>
      <c r="E13" s="83"/>
      <c r="F13" s="211"/>
    </row>
    <row r="14" spans="1:6" x14ac:dyDescent="0.25">
      <c r="A14" s="292" t="s">
        <v>187</v>
      </c>
      <c r="B14" s="21" t="s">
        <v>55</v>
      </c>
      <c r="C14" s="45"/>
      <c r="D14" s="213"/>
      <c r="E14" s="77"/>
      <c r="F14" s="149"/>
    </row>
    <row r="15" spans="1:6" x14ac:dyDescent="0.25">
      <c r="A15" s="293"/>
      <c r="B15" s="21" t="s">
        <v>56</v>
      </c>
      <c r="C15" s="45"/>
      <c r="D15" s="213"/>
      <c r="E15" s="77"/>
      <c r="F15" s="149"/>
    </row>
    <row r="16" spans="1:6" x14ac:dyDescent="0.25">
      <c r="A16" s="294"/>
      <c r="B16" s="21" t="s">
        <v>57</v>
      </c>
      <c r="C16" s="45"/>
      <c r="D16" s="213"/>
      <c r="E16" s="77"/>
      <c r="F16" s="149"/>
    </row>
    <row r="17" spans="1:6" x14ac:dyDescent="0.25">
      <c r="A17" s="323" t="s">
        <v>188</v>
      </c>
      <c r="B17" s="80" t="s">
        <v>55</v>
      </c>
      <c r="C17" s="81"/>
      <c r="D17" s="210"/>
      <c r="E17" s="83"/>
      <c r="F17" s="211"/>
    </row>
    <row r="18" spans="1:6" x14ac:dyDescent="0.25">
      <c r="A18" s="324"/>
      <c r="B18" s="80" t="s">
        <v>56</v>
      </c>
      <c r="C18" s="46"/>
      <c r="D18" s="212"/>
      <c r="E18" s="162"/>
      <c r="F18" s="211"/>
    </row>
    <row r="19" spans="1:6" ht="30.75" customHeight="1" x14ac:dyDescent="0.25">
      <c r="A19" s="325"/>
      <c r="B19" s="80" t="s">
        <v>57</v>
      </c>
      <c r="C19" s="81"/>
      <c r="D19" s="210"/>
      <c r="E19" s="83"/>
      <c r="F19" s="211"/>
    </row>
    <row r="20" spans="1:6" x14ac:dyDescent="0.25">
      <c r="A20" s="292" t="s">
        <v>189</v>
      </c>
      <c r="B20" s="21" t="s">
        <v>55</v>
      </c>
      <c r="C20" s="45"/>
      <c r="D20" s="213"/>
      <c r="E20" s="77"/>
      <c r="F20" s="149"/>
    </row>
    <row r="21" spans="1:6" x14ac:dyDescent="0.25">
      <c r="A21" s="293"/>
      <c r="B21" s="21" t="s">
        <v>56</v>
      </c>
      <c r="C21" s="45"/>
      <c r="D21" s="213"/>
      <c r="E21" s="77"/>
      <c r="F21" s="149"/>
    </row>
    <row r="22" spans="1:6" x14ac:dyDescent="0.25">
      <c r="A22" s="294"/>
      <c r="B22" s="21" t="s">
        <v>57</v>
      </c>
      <c r="C22" s="45"/>
      <c r="D22" s="213"/>
      <c r="E22" s="77"/>
      <c r="F22" s="149"/>
    </row>
    <row r="23" spans="1:6" x14ac:dyDescent="0.25">
      <c r="A23" s="323" t="s">
        <v>190</v>
      </c>
      <c r="B23" s="80" t="s">
        <v>55</v>
      </c>
      <c r="C23" s="81"/>
      <c r="D23" s="210"/>
      <c r="E23" s="83"/>
      <c r="F23" s="211"/>
    </row>
    <row r="24" spans="1:6" x14ac:dyDescent="0.25">
      <c r="A24" s="324"/>
      <c r="B24" s="80" t="s">
        <v>56</v>
      </c>
      <c r="C24" s="212">
        <f>C27+C30+C33+C36</f>
        <v>1671.8</v>
      </c>
      <c r="D24" s="212">
        <f>D27+D30+D33+D36</f>
        <v>14</v>
      </c>
      <c r="E24" s="162">
        <f t="shared" ref="E24" si="1">D24/C24*100</f>
        <v>0.83742074410814693</v>
      </c>
      <c r="F24" s="211"/>
    </row>
    <row r="25" spans="1:6" ht="18" customHeight="1" x14ac:dyDescent="0.25">
      <c r="A25" s="325"/>
      <c r="B25" s="80" t="s">
        <v>57</v>
      </c>
      <c r="C25" s="81"/>
      <c r="D25" s="210"/>
      <c r="E25" s="83"/>
      <c r="F25" s="211"/>
    </row>
    <row r="26" spans="1:6" x14ac:dyDescent="0.25">
      <c r="A26" s="292" t="s">
        <v>191</v>
      </c>
      <c r="B26" s="21" t="s">
        <v>55</v>
      </c>
      <c r="C26" s="45"/>
      <c r="D26" s="213"/>
      <c r="E26" s="77"/>
      <c r="F26" s="149"/>
    </row>
    <row r="27" spans="1:6" x14ac:dyDescent="0.25">
      <c r="A27" s="293"/>
      <c r="B27" s="21" t="s">
        <v>56</v>
      </c>
      <c r="C27" s="213">
        <v>65</v>
      </c>
      <c r="D27" s="213">
        <v>0</v>
      </c>
      <c r="E27" s="124">
        <f t="shared" ref="E27" si="2">D27/C27*100</f>
        <v>0</v>
      </c>
      <c r="F27" s="149"/>
    </row>
    <row r="28" spans="1:6" ht="18.75" customHeight="1" x14ac:dyDescent="0.25">
      <c r="A28" s="294"/>
      <c r="B28" s="21" t="s">
        <v>57</v>
      </c>
      <c r="C28" s="213"/>
      <c r="D28" s="213"/>
      <c r="E28" s="127"/>
      <c r="F28" s="149"/>
    </row>
    <row r="29" spans="1:6" x14ac:dyDescent="0.25">
      <c r="A29" s="292" t="s">
        <v>192</v>
      </c>
      <c r="B29" s="21" t="s">
        <v>55</v>
      </c>
      <c r="C29" s="213"/>
      <c r="D29" s="213"/>
      <c r="E29" s="127"/>
      <c r="F29" s="149"/>
    </row>
    <row r="30" spans="1:6" x14ac:dyDescent="0.25">
      <c r="A30" s="293"/>
      <c r="B30" s="21" t="s">
        <v>56</v>
      </c>
      <c r="C30" s="213">
        <v>50</v>
      </c>
      <c r="D30" s="213">
        <v>0</v>
      </c>
      <c r="E30" s="124">
        <f t="shared" ref="E30" si="3">D30/C30*100</f>
        <v>0</v>
      </c>
      <c r="F30" s="149"/>
    </row>
    <row r="31" spans="1:6" ht="20.25" customHeight="1" x14ac:dyDescent="0.25">
      <c r="A31" s="294"/>
      <c r="B31" s="21" t="s">
        <v>57</v>
      </c>
      <c r="C31" s="213"/>
      <c r="D31" s="213"/>
      <c r="E31" s="127"/>
      <c r="F31" s="149"/>
    </row>
    <row r="32" spans="1:6" x14ac:dyDescent="0.25">
      <c r="A32" s="292" t="s">
        <v>193</v>
      </c>
      <c r="B32" s="21" t="s">
        <v>55</v>
      </c>
      <c r="C32" s="213"/>
      <c r="D32" s="213"/>
      <c r="E32" s="127"/>
      <c r="F32" s="149"/>
    </row>
    <row r="33" spans="1:6" x14ac:dyDescent="0.25">
      <c r="A33" s="293"/>
      <c r="B33" s="21" t="s">
        <v>56</v>
      </c>
      <c r="C33" s="213">
        <v>50</v>
      </c>
      <c r="D33" s="213">
        <v>14</v>
      </c>
      <c r="E33" s="124">
        <f t="shared" ref="E33" si="4">D33/C33*100</f>
        <v>28.000000000000004</v>
      </c>
      <c r="F33" s="149"/>
    </row>
    <row r="34" spans="1:6" x14ac:dyDescent="0.25">
      <c r="A34" s="294"/>
      <c r="B34" s="21" t="s">
        <v>57</v>
      </c>
      <c r="C34" s="213"/>
      <c r="D34" s="213"/>
      <c r="E34" s="127"/>
      <c r="F34" s="149"/>
    </row>
    <row r="35" spans="1:6" x14ac:dyDescent="0.25">
      <c r="A35" s="292" t="s">
        <v>194</v>
      </c>
      <c r="B35" s="21" t="s">
        <v>55</v>
      </c>
      <c r="C35" s="213"/>
      <c r="D35" s="213"/>
      <c r="E35" s="127"/>
      <c r="F35" s="149"/>
    </row>
    <row r="36" spans="1:6" ht="26.25" x14ac:dyDescent="0.25">
      <c r="A36" s="293"/>
      <c r="B36" s="21" t="s">
        <v>56</v>
      </c>
      <c r="C36" s="213">
        <v>1506.8</v>
      </c>
      <c r="D36" s="213">
        <v>0</v>
      </c>
      <c r="E36" s="124">
        <f t="shared" ref="E36" si="5">D36/C36*100</f>
        <v>0</v>
      </c>
      <c r="F36" s="26" t="s">
        <v>588</v>
      </c>
    </row>
    <row r="37" spans="1:6" x14ac:dyDescent="0.25">
      <c r="A37" s="294"/>
      <c r="B37" s="21" t="s">
        <v>57</v>
      </c>
      <c r="C37" s="45"/>
      <c r="D37" s="213"/>
      <c r="E37" s="127"/>
      <c r="F37" s="149"/>
    </row>
    <row r="38" spans="1:6" x14ac:dyDescent="0.25">
      <c r="A38" s="323" t="s">
        <v>195</v>
      </c>
      <c r="B38" s="80" t="s">
        <v>55</v>
      </c>
      <c r="C38" s="81"/>
      <c r="D38" s="210"/>
      <c r="E38" s="83"/>
      <c r="F38" s="211"/>
    </row>
    <row r="39" spans="1:6" x14ac:dyDescent="0.25">
      <c r="A39" s="324"/>
      <c r="B39" s="80" t="s">
        <v>56</v>
      </c>
      <c r="C39" s="46">
        <f>C42+C45+C48</f>
        <v>523.20000000000005</v>
      </c>
      <c r="D39" s="212">
        <f>D42</f>
        <v>0</v>
      </c>
      <c r="E39" s="162">
        <f t="shared" ref="E39" si="6">D39/C39*100</f>
        <v>0</v>
      </c>
      <c r="F39" s="211"/>
    </row>
    <row r="40" spans="1:6" ht="30" customHeight="1" x14ac:dyDescent="0.25">
      <c r="A40" s="325"/>
      <c r="B40" s="80" t="s">
        <v>57</v>
      </c>
      <c r="C40" s="81"/>
      <c r="D40" s="210"/>
      <c r="E40" s="214"/>
      <c r="F40" s="211"/>
    </row>
    <row r="41" spans="1:6" x14ac:dyDescent="0.25">
      <c r="A41" s="292" t="s">
        <v>196</v>
      </c>
      <c r="B41" s="21" t="s">
        <v>55</v>
      </c>
      <c r="C41" s="45"/>
      <c r="D41" s="213"/>
      <c r="E41" s="140"/>
      <c r="F41" s="149"/>
    </row>
    <row r="42" spans="1:6" ht="26.25" x14ac:dyDescent="0.25">
      <c r="A42" s="293"/>
      <c r="B42" s="21" t="s">
        <v>56</v>
      </c>
      <c r="C42" s="45">
        <v>523.20000000000005</v>
      </c>
      <c r="D42" s="213">
        <v>0</v>
      </c>
      <c r="E42" s="143"/>
      <c r="F42" s="50" t="s">
        <v>588</v>
      </c>
    </row>
    <row r="43" spans="1:6" ht="45" customHeight="1" x14ac:dyDescent="0.25">
      <c r="A43" s="294"/>
      <c r="B43" s="21" t="s">
        <v>57</v>
      </c>
      <c r="C43" s="45"/>
      <c r="D43" s="213"/>
      <c r="E43" s="143"/>
      <c r="F43" s="149"/>
    </row>
    <row r="44" spans="1:6" x14ac:dyDescent="0.25">
      <c r="A44" s="292" t="s">
        <v>197</v>
      </c>
      <c r="B44" s="21" t="s">
        <v>55</v>
      </c>
      <c r="C44" s="45"/>
      <c r="D44" s="213"/>
      <c r="E44" s="143"/>
      <c r="F44" s="149"/>
    </row>
    <row r="45" spans="1:6" x14ac:dyDescent="0.25">
      <c r="A45" s="293"/>
      <c r="B45" s="21" t="s">
        <v>56</v>
      </c>
      <c r="C45" s="45">
        <v>0</v>
      </c>
      <c r="D45" s="213">
        <v>0</v>
      </c>
      <c r="E45" s="143"/>
      <c r="F45" s="149"/>
    </row>
    <row r="46" spans="1:6" ht="30.75" customHeight="1" x14ac:dyDescent="0.25">
      <c r="A46" s="294"/>
      <c r="B46" s="21" t="s">
        <v>57</v>
      </c>
      <c r="C46" s="142"/>
      <c r="D46" s="215"/>
      <c r="E46" s="143"/>
      <c r="F46" s="149"/>
    </row>
    <row r="47" spans="1:6" x14ac:dyDescent="0.25">
      <c r="A47" s="292" t="s">
        <v>198</v>
      </c>
      <c r="B47" s="21" t="s">
        <v>55</v>
      </c>
      <c r="C47" s="45"/>
      <c r="D47" s="213"/>
      <c r="E47" s="77"/>
      <c r="F47" s="149"/>
    </row>
    <row r="48" spans="1:6" x14ac:dyDescent="0.25">
      <c r="A48" s="293"/>
      <c r="B48" s="21" t="s">
        <v>56</v>
      </c>
      <c r="C48" s="45">
        <v>0</v>
      </c>
      <c r="D48" s="213">
        <v>0</v>
      </c>
      <c r="E48" s="77"/>
      <c r="F48" s="149"/>
    </row>
    <row r="49" spans="1:6" ht="32.25" customHeight="1" x14ac:dyDescent="0.25">
      <c r="A49" s="294"/>
      <c r="B49" s="21" t="s">
        <v>57</v>
      </c>
      <c r="C49" s="45"/>
      <c r="D49" s="213"/>
      <c r="E49" s="77"/>
      <c r="F49" s="149"/>
    </row>
    <row r="50" spans="1:6" x14ac:dyDescent="0.25">
      <c r="A50" s="323" t="s">
        <v>199</v>
      </c>
      <c r="B50" s="80" t="s">
        <v>55</v>
      </c>
      <c r="C50" s="212"/>
      <c r="D50" s="212"/>
      <c r="E50" s="162"/>
      <c r="F50" s="211"/>
    </row>
    <row r="51" spans="1:6" x14ac:dyDescent="0.25">
      <c r="A51" s="324"/>
      <c r="B51" s="80" t="s">
        <v>56</v>
      </c>
      <c r="C51" s="46"/>
      <c r="D51" s="212"/>
      <c r="E51" s="162"/>
      <c r="F51" s="211"/>
    </row>
    <row r="52" spans="1:6" ht="29.25" customHeight="1" x14ac:dyDescent="0.25">
      <c r="A52" s="325"/>
      <c r="B52" s="80" t="s">
        <v>57</v>
      </c>
      <c r="C52" s="212"/>
      <c r="D52" s="210"/>
      <c r="E52" s="83"/>
      <c r="F52" s="211"/>
    </row>
    <row r="53" spans="1:6" x14ac:dyDescent="0.25">
      <c r="A53" s="326" t="s">
        <v>200</v>
      </c>
      <c r="B53" s="184" t="s">
        <v>55</v>
      </c>
      <c r="C53" s="216"/>
      <c r="D53" s="216"/>
      <c r="E53" s="127"/>
      <c r="F53" s="149"/>
    </row>
    <row r="54" spans="1:6" x14ac:dyDescent="0.25">
      <c r="A54" s="327"/>
      <c r="B54" s="184" t="s">
        <v>56</v>
      </c>
      <c r="C54" s="216"/>
      <c r="D54" s="216"/>
      <c r="E54" s="127"/>
      <c r="F54" s="149"/>
    </row>
    <row r="55" spans="1:6" x14ac:dyDescent="0.25">
      <c r="A55" s="328"/>
      <c r="B55" s="184" t="s">
        <v>57</v>
      </c>
      <c r="C55" s="216"/>
      <c r="D55" s="216"/>
      <c r="E55" s="127"/>
      <c r="F55" s="149"/>
    </row>
    <row r="56" spans="1:6" x14ac:dyDescent="0.25">
      <c r="A56" s="326" t="s">
        <v>201</v>
      </c>
      <c r="B56" s="184" t="s">
        <v>55</v>
      </c>
      <c r="C56" s="216"/>
      <c r="D56" s="216"/>
      <c r="E56" s="127"/>
      <c r="F56" s="149"/>
    </row>
    <row r="57" spans="1:6" x14ac:dyDescent="0.25">
      <c r="A57" s="327"/>
      <c r="B57" s="184" t="s">
        <v>56</v>
      </c>
      <c r="C57" s="216"/>
      <c r="D57" s="216"/>
      <c r="E57" s="127"/>
      <c r="F57" s="149"/>
    </row>
    <row r="58" spans="1:6" x14ac:dyDescent="0.25">
      <c r="A58" s="328"/>
      <c r="B58" s="184" t="s">
        <v>57</v>
      </c>
      <c r="C58" s="216"/>
      <c r="D58" s="216"/>
      <c r="E58" s="127"/>
      <c r="F58" s="149"/>
    </row>
    <row r="59" spans="1:6" x14ac:dyDescent="0.25">
      <c r="A59" s="323" t="s">
        <v>202</v>
      </c>
      <c r="B59" s="80" t="s">
        <v>55</v>
      </c>
      <c r="C59" s="212"/>
      <c r="D59" s="210"/>
      <c r="E59" s="162"/>
      <c r="F59" s="211"/>
    </row>
    <row r="60" spans="1:6" x14ac:dyDescent="0.25">
      <c r="A60" s="324"/>
      <c r="B60" s="80" t="s">
        <v>56</v>
      </c>
      <c r="C60" s="212">
        <f t="shared" ref="C60:D61" si="7">C63</f>
        <v>2100</v>
      </c>
      <c r="D60" s="210">
        <f t="shared" si="7"/>
        <v>0</v>
      </c>
      <c r="E60" s="162">
        <f t="shared" ref="E60:E61" si="8">D60/C60*100</f>
        <v>0</v>
      </c>
      <c r="F60" s="211"/>
    </row>
    <row r="61" spans="1:6" x14ac:dyDescent="0.25">
      <c r="A61" s="325"/>
      <c r="B61" s="80" t="s">
        <v>57</v>
      </c>
      <c r="C61" s="212">
        <f t="shared" si="7"/>
        <v>13900</v>
      </c>
      <c r="D61" s="210">
        <f t="shared" si="7"/>
        <v>0</v>
      </c>
      <c r="E61" s="162">
        <f t="shared" si="8"/>
        <v>0</v>
      </c>
      <c r="F61" s="211"/>
    </row>
    <row r="62" spans="1:6" x14ac:dyDescent="0.25">
      <c r="A62" s="326" t="s">
        <v>203</v>
      </c>
      <c r="B62" s="184" t="s">
        <v>55</v>
      </c>
      <c r="C62" s="216"/>
      <c r="D62" s="216">
        <v>0</v>
      </c>
      <c r="E62" s="127"/>
      <c r="F62" s="297" t="s">
        <v>589</v>
      </c>
    </row>
    <row r="63" spans="1:6" x14ac:dyDescent="0.25">
      <c r="A63" s="327"/>
      <c r="B63" s="184" t="s">
        <v>56</v>
      </c>
      <c r="C63" s="216">
        <v>2100</v>
      </c>
      <c r="D63" s="216">
        <v>0</v>
      </c>
      <c r="E63" s="55"/>
      <c r="F63" s="298"/>
    </row>
    <row r="64" spans="1:6" ht="45.75" customHeight="1" x14ac:dyDescent="0.25">
      <c r="A64" s="328"/>
      <c r="B64" s="184" t="s">
        <v>57</v>
      </c>
      <c r="C64" s="216">
        <v>13900</v>
      </c>
      <c r="D64" s="216">
        <v>0</v>
      </c>
      <c r="E64" s="55"/>
      <c r="F64" s="299"/>
    </row>
  </sheetData>
  <mergeCells count="22">
    <mergeCell ref="F62:F64"/>
    <mergeCell ref="A59:A61"/>
    <mergeCell ref="A62:A64"/>
    <mergeCell ref="A3:E3"/>
    <mergeCell ref="A41:A43"/>
    <mergeCell ref="A44:A46"/>
    <mergeCell ref="A47:A49"/>
    <mergeCell ref="A50:A52"/>
    <mergeCell ref="A53:A55"/>
    <mergeCell ref="A56:A58"/>
    <mergeCell ref="A23:A25"/>
    <mergeCell ref="A26:A28"/>
    <mergeCell ref="A29:A31"/>
    <mergeCell ref="A32:A34"/>
    <mergeCell ref="A35:A37"/>
    <mergeCell ref="A38:A40"/>
    <mergeCell ref="A20:A22"/>
    <mergeCell ref="A2:E2"/>
    <mergeCell ref="A7:A10"/>
    <mergeCell ref="A11:A13"/>
    <mergeCell ref="A14:A16"/>
    <mergeCell ref="A17:A19"/>
  </mergeCells>
  <pageMargins left="0.7" right="0.7" top="0.75" bottom="0.75" header="0.3" footer="0.3"/>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6" sqref="A6"/>
    </sheetView>
  </sheetViews>
  <sheetFormatPr defaultRowHeight="15" x14ac:dyDescent="0.25"/>
  <cols>
    <col min="1" max="1" width="41" customWidth="1"/>
    <col min="2" max="2" width="26.28515625" customWidth="1"/>
    <col min="3" max="3" width="14.140625" customWidth="1"/>
    <col min="4" max="4" width="11.5703125" customWidth="1"/>
    <col min="5" max="5" width="12.85546875" customWidth="1"/>
    <col min="6" max="6" width="26.5703125" customWidth="1"/>
  </cols>
  <sheetData>
    <row r="1" spans="1:6" x14ac:dyDescent="0.25">
      <c r="A1" s="61"/>
      <c r="B1" s="61"/>
      <c r="C1" s="61"/>
      <c r="D1" s="61"/>
      <c r="E1" s="61"/>
      <c r="F1" s="61"/>
    </row>
    <row r="2" spans="1:6" x14ac:dyDescent="0.25">
      <c r="A2" s="61"/>
      <c r="B2" s="61"/>
      <c r="C2" s="61"/>
      <c r="D2" s="61"/>
      <c r="E2" s="61"/>
      <c r="F2" s="61"/>
    </row>
    <row r="3" spans="1:6" x14ac:dyDescent="0.25">
      <c r="A3" s="329" t="s">
        <v>48</v>
      </c>
      <c r="B3" s="329"/>
      <c r="C3" s="329"/>
      <c r="D3" s="329"/>
      <c r="E3" s="329"/>
      <c r="F3" s="61"/>
    </row>
    <row r="4" spans="1:6" x14ac:dyDescent="0.25">
      <c r="A4" s="283" t="s">
        <v>61</v>
      </c>
      <c r="B4" s="283"/>
      <c r="C4" s="283"/>
      <c r="D4" s="283"/>
      <c r="E4" s="283"/>
      <c r="F4" s="61"/>
    </row>
    <row r="5" spans="1:6" s="1" customFormat="1" x14ac:dyDescent="0.25">
      <c r="A5" s="62"/>
      <c r="B5" s="62"/>
      <c r="C5" s="62"/>
      <c r="D5" s="62"/>
      <c r="E5" s="62"/>
      <c r="F5" s="61"/>
    </row>
    <row r="6" spans="1:6" ht="80.25" customHeight="1" x14ac:dyDescent="0.25">
      <c r="A6" s="51" t="s">
        <v>49</v>
      </c>
      <c r="B6" s="51" t="s">
        <v>50</v>
      </c>
      <c r="C6" s="51" t="s">
        <v>51</v>
      </c>
      <c r="D6" s="51" t="s">
        <v>52</v>
      </c>
      <c r="E6" s="51" t="s">
        <v>53</v>
      </c>
      <c r="F6" s="38" t="s">
        <v>129</v>
      </c>
    </row>
    <row r="7" spans="1:6" x14ac:dyDescent="0.25">
      <c r="A7" s="45">
        <v>1</v>
      </c>
      <c r="B7" s="45">
        <v>2</v>
      </c>
      <c r="C7" s="45">
        <v>3</v>
      </c>
      <c r="D7" s="45">
        <v>4</v>
      </c>
      <c r="E7" s="45">
        <v>5</v>
      </c>
      <c r="F7" s="57">
        <v>6</v>
      </c>
    </row>
    <row r="8" spans="1:6" x14ac:dyDescent="0.25">
      <c r="A8" s="330" t="s">
        <v>207</v>
      </c>
      <c r="B8" s="22" t="s">
        <v>54</v>
      </c>
      <c r="C8" s="63">
        <v>580</v>
      </c>
      <c r="D8" s="63">
        <f>SUM(D9:D11)</f>
        <v>392.40000000000003</v>
      </c>
      <c r="E8" s="63">
        <f>D8/C8*100</f>
        <v>67.65517241379311</v>
      </c>
      <c r="F8" s="217"/>
    </row>
    <row r="9" spans="1:6" x14ac:dyDescent="0.25">
      <c r="A9" s="331"/>
      <c r="B9" s="22" t="s">
        <v>55</v>
      </c>
      <c r="C9" s="63"/>
      <c r="D9" s="22"/>
      <c r="E9" s="63"/>
      <c r="F9" s="217"/>
    </row>
    <row r="10" spans="1:6" x14ac:dyDescent="0.25">
      <c r="A10" s="331"/>
      <c r="B10" s="22" t="s">
        <v>56</v>
      </c>
      <c r="C10" s="63">
        <v>580</v>
      </c>
      <c r="D10" s="63">
        <f>D13+D16+D22</f>
        <v>392.40000000000003</v>
      </c>
      <c r="E10" s="63">
        <f t="shared" ref="E10" si="0">D10/C10*100</f>
        <v>67.65517241379311</v>
      </c>
      <c r="F10" s="217"/>
    </row>
    <row r="11" spans="1:6" x14ac:dyDescent="0.25">
      <c r="A11" s="332"/>
      <c r="B11" s="22" t="s">
        <v>57</v>
      </c>
      <c r="C11" s="22"/>
      <c r="D11" s="22"/>
      <c r="E11" s="63"/>
      <c r="F11" s="217"/>
    </row>
    <row r="12" spans="1:6" ht="24" customHeight="1" x14ac:dyDescent="0.25">
      <c r="A12" s="254" t="s">
        <v>204</v>
      </c>
      <c r="B12" s="45" t="s">
        <v>55</v>
      </c>
      <c r="C12" s="45"/>
      <c r="D12" s="45"/>
      <c r="E12" s="77"/>
      <c r="F12" s="292" t="s">
        <v>470</v>
      </c>
    </row>
    <row r="13" spans="1:6" ht="27.75" customHeight="1" x14ac:dyDescent="0.25">
      <c r="A13" s="255"/>
      <c r="B13" s="45" t="s">
        <v>56</v>
      </c>
      <c r="C13" s="77">
        <v>300</v>
      </c>
      <c r="D13" s="77">
        <v>230</v>
      </c>
      <c r="E13" s="77">
        <f>D13/C13*100</f>
        <v>76.666666666666671</v>
      </c>
      <c r="F13" s="293"/>
    </row>
    <row r="14" spans="1:6" ht="16.5" customHeight="1" x14ac:dyDescent="0.25">
      <c r="A14" s="256"/>
      <c r="B14" s="45" t="s">
        <v>57</v>
      </c>
      <c r="C14" s="45"/>
      <c r="D14" s="45"/>
      <c r="E14" s="77"/>
      <c r="F14" s="294"/>
    </row>
    <row r="15" spans="1:6" ht="17.25" customHeight="1" x14ac:dyDescent="0.25">
      <c r="A15" s="254" t="s">
        <v>602</v>
      </c>
      <c r="B15" s="45" t="s">
        <v>55</v>
      </c>
      <c r="C15" s="45"/>
      <c r="D15" s="45"/>
      <c r="E15" s="77"/>
      <c r="F15" s="292" t="s">
        <v>471</v>
      </c>
    </row>
    <row r="16" spans="1:6" ht="15.75" customHeight="1" x14ac:dyDescent="0.25">
      <c r="A16" s="255"/>
      <c r="B16" s="45" t="s">
        <v>56</v>
      </c>
      <c r="C16" s="45">
        <v>64.599999999999994</v>
      </c>
      <c r="D16" s="45">
        <v>41.1</v>
      </c>
      <c r="E16" s="77">
        <f>D16/C16*100</f>
        <v>63.622291021671842</v>
      </c>
      <c r="F16" s="293"/>
    </row>
    <row r="17" spans="1:6" ht="74.25" customHeight="1" x14ac:dyDescent="0.25">
      <c r="A17" s="256"/>
      <c r="B17" s="45" t="s">
        <v>57</v>
      </c>
      <c r="C17" s="45"/>
      <c r="D17" s="45"/>
      <c r="E17" s="77"/>
      <c r="F17" s="294"/>
    </row>
    <row r="18" spans="1:6" x14ac:dyDescent="0.25">
      <c r="A18" s="254" t="s">
        <v>205</v>
      </c>
      <c r="B18" s="45" t="s">
        <v>55</v>
      </c>
      <c r="C18" s="45"/>
      <c r="D18" s="45"/>
      <c r="E18" s="77"/>
      <c r="F18" s="292" t="s">
        <v>472</v>
      </c>
    </row>
    <row r="19" spans="1:6" ht="15" customHeight="1" x14ac:dyDescent="0.25">
      <c r="A19" s="255"/>
      <c r="B19" s="45" t="s">
        <v>56</v>
      </c>
      <c r="C19" s="45">
        <v>83.5</v>
      </c>
      <c r="D19" s="45"/>
      <c r="E19" s="77">
        <f>D19/C19*100</f>
        <v>0</v>
      </c>
      <c r="F19" s="293"/>
    </row>
    <row r="20" spans="1:6" x14ac:dyDescent="0.25">
      <c r="A20" s="256"/>
      <c r="B20" s="45" t="s">
        <v>57</v>
      </c>
      <c r="C20" s="45"/>
      <c r="D20" s="45"/>
      <c r="E20" s="77"/>
      <c r="F20" s="294"/>
    </row>
    <row r="21" spans="1:6" x14ac:dyDescent="0.25">
      <c r="A21" s="254" t="s">
        <v>206</v>
      </c>
      <c r="B21" s="45" t="s">
        <v>55</v>
      </c>
      <c r="C21" s="45"/>
      <c r="D21" s="45"/>
      <c r="E21" s="45"/>
      <c r="F21" s="292" t="s">
        <v>473</v>
      </c>
    </row>
    <row r="22" spans="1:6" ht="15" customHeight="1" x14ac:dyDescent="0.25">
      <c r="A22" s="255"/>
      <c r="B22" s="45" t="s">
        <v>56</v>
      </c>
      <c r="C22" s="45">
        <v>131.9</v>
      </c>
      <c r="D22" s="45">
        <v>121.3</v>
      </c>
      <c r="E22" s="175">
        <f>D22/C22*100</f>
        <v>91.963608794541315</v>
      </c>
      <c r="F22" s="293"/>
    </row>
    <row r="23" spans="1:6" ht="48.75" customHeight="1" x14ac:dyDescent="0.25">
      <c r="A23" s="256"/>
      <c r="B23" s="45" t="s">
        <v>57</v>
      </c>
      <c r="C23" s="45"/>
      <c r="D23" s="45"/>
      <c r="E23" s="45"/>
      <c r="F23" s="294"/>
    </row>
  </sheetData>
  <mergeCells count="11">
    <mergeCell ref="F12:F14"/>
    <mergeCell ref="F15:F17"/>
    <mergeCell ref="F18:F20"/>
    <mergeCell ref="F21:F23"/>
    <mergeCell ref="A21:A23"/>
    <mergeCell ref="A18:A20"/>
    <mergeCell ref="A4:E4"/>
    <mergeCell ref="A3:E3"/>
    <mergeCell ref="A8:A11"/>
    <mergeCell ref="A12:A14"/>
    <mergeCell ref="A15:A17"/>
  </mergeCells>
  <pageMargins left="0.7" right="0.7" top="0.75" bottom="0.75" header="0.3" footer="0.3"/>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4" workbookViewId="0">
      <selection activeCell="D22" sqref="D22"/>
    </sheetView>
  </sheetViews>
  <sheetFormatPr defaultRowHeight="15" x14ac:dyDescent="0.25"/>
  <cols>
    <col min="1" max="1" width="40.85546875" customWidth="1"/>
    <col min="2" max="2" width="25.28515625" customWidth="1"/>
    <col min="3" max="3" width="11.5703125" customWidth="1"/>
    <col min="4" max="4" width="12" customWidth="1"/>
    <col min="5" max="5" width="11.7109375" customWidth="1"/>
    <col min="6" max="6" width="32.140625" customWidth="1"/>
  </cols>
  <sheetData>
    <row r="1" spans="1:6" x14ac:dyDescent="0.25">
      <c r="A1" s="61"/>
      <c r="B1" s="61"/>
      <c r="C1" s="61"/>
      <c r="D1" s="61"/>
      <c r="E1" s="61"/>
      <c r="F1" s="61"/>
    </row>
    <row r="2" spans="1:6" x14ac:dyDescent="0.25">
      <c r="A2" s="61"/>
      <c r="B2" s="61"/>
      <c r="C2" s="61"/>
      <c r="D2" s="61"/>
      <c r="E2" s="61"/>
      <c r="F2" s="61"/>
    </row>
    <row r="3" spans="1:6" x14ac:dyDescent="0.25">
      <c r="A3" s="252" t="s">
        <v>48</v>
      </c>
      <c r="B3" s="252"/>
      <c r="C3" s="252"/>
      <c r="D3" s="252"/>
      <c r="E3" s="252"/>
      <c r="F3" s="61"/>
    </row>
    <row r="4" spans="1:6" s="1" customFormat="1" x14ac:dyDescent="0.25">
      <c r="A4" s="283" t="s">
        <v>61</v>
      </c>
      <c r="B4" s="283"/>
      <c r="C4" s="283"/>
      <c r="D4" s="283"/>
      <c r="E4" s="283"/>
      <c r="F4" s="61"/>
    </row>
    <row r="5" spans="1:6" x14ac:dyDescent="0.25">
      <c r="A5" s="62"/>
      <c r="B5" s="62"/>
      <c r="C5" s="62"/>
      <c r="D5" s="62"/>
      <c r="E5" s="62"/>
      <c r="F5" s="61"/>
    </row>
    <row r="6" spans="1:6" ht="102" x14ac:dyDescent="0.25">
      <c r="A6" s="51" t="s">
        <v>49</v>
      </c>
      <c r="B6" s="51" t="s">
        <v>50</v>
      </c>
      <c r="C6" s="51" t="s">
        <v>51</v>
      </c>
      <c r="D6" s="51" t="s">
        <v>52</v>
      </c>
      <c r="E6" s="51" t="s">
        <v>53</v>
      </c>
      <c r="F6" s="38" t="s">
        <v>129</v>
      </c>
    </row>
    <row r="7" spans="1:6" x14ac:dyDescent="0.25">
      <c r="A7" s="45">
        <v>1</v>
      </c>
      <c r="B7" s="45">
        <v>2</v>
      </c>
      <c r="C7" s="45">
        <v>3</v>
      </c>
      <c r="D7" s="45">
        <v>4</v>
      </c>
      <c r="E7" s="45">
        <v>5</v>
      </c>
      <c r="F7" s="57">
        <v>6</v>
      </c>
    </row>
    <row r="8" spans="1:6" x14ac:dyDescent="0.25">
      <c r="A8" s="295" t="s">
        <v>214</v>
      </c>
      <c r="B8" s="150" t="s">
        <v>54</v>
      </c>
      <c r="C8" s="218">
        <f>C9+C10+C11</f>
        <v>26690.7</v>
      </c>
      <c r="D8" s="218">
        <f>D9+D10+D11</f>
        <v>231</v>
      </c>
      <c r="E8" s="89">
        <f>D8/C8*100</f>
        <v>0.86546999516685585</v>
      </c>
      <c r="F8" s="88"/>
    </row>
    <row r="9" spans="1:6" x14ac:dyDescent="0.25">
      <c r="A9" s="295"/>
      <c r="B9" s="150" t="s">
        <v>55</v>
      </c>
      <c r="C9" s="150">
        <f>C25</f>
        <v>11506.7</v>
      </c>
      <c r="D9" s="150">
        <f>D25</f>
        <v>0</v>
      </c>
      <c r="E9" s="89">
        <f t="shared" ref="E9:E10" si="0">D9/C9*100</f>
        <v>0</v>
      </c>
      <c r="F9" s="88"/>
    </row>
    <row r="10" spans="1:6" x14ac:dyDescent="0.25">
      <c r="A10" s="295"/>
      <c r="B10" s="150" t="s">
        <v>56</v>
      </c>
      <c r="C10" s="218">
        <f>C13+C16+C19+C21+C26</f>
        <v>15184</v>
      </c>
      <c r="D10" s="218">
        <f>D13+D16+D19+D21+D26</f>
        <v>231</v>
      </c>
      <c r="E10" s="89">
        <f t="shared" si="0"/>
        <v>1.5213382507903055</v>
      </c>
      <c r="F10" s="88"/>
    </row>
    <row r="11" spans="1:6" ht="16.5" customHeight="1" x14ac:dyDescent="0.25">
      <c r="A11" s="295"/>
      <c r="B11" s="150" t="s">
        <v>57</v>
      </c>
      <c r="C11" s="150"/>
      <c r="D11" s="150"/>
      <c r="E11" s="150"/>
      <c r="F11" s="88"/>
    </row>
    <row r="12" spans="1:6" x14ac:dyDescent="0.25">
      <c r="A12" s="255" t="s">
        <v>208</v>
      </c>
      <c r="B12" s="219" t="s">
        <v>55</v>
      </c>
      <c r="C12" s="219"/>
      <c r="D12" s="219"/>
      <c r="E12" s="219"/>
      <c r="F12" s="57"/>
    </row>
    <row r="13" spans="1:6" ht="39" x14ac:dyDescent="0.25">
      <c r="A13" s="255"/>
      <c r="B13" s="45" t="s">
        <v>56</v>
      </c>
      <c r="C13" s="45">
        <v>593.1</v>
      </c>
      <c r="D13" s="213">
        <v>70</v>
      </c>
      <c r="E13" s="45">
        <v>11.8</v>
      </c>
      <c r="F13" s="54" t="s">
        <v>613</v>
      </c>
    </row>
    <row r="14" spans="1:6" x14ac:dyDescent="0.25">
      <c r="A14" s="256"/>
      <c r="B14" s="45" t="s">
        <v>57</v>
      </c>
      <c r="C14" s="45"/>
      <c r="D14" s="45"/>
      <c r="E14" s="45"/>
      <c r="F14" s="57"/>
    </row>
    <row r="15" spans="1:6" x14ac:dyDescent="0.25">
      <c r="A15" s="254" t="s">
        <v>209</v>
      </c>
      <c r="B15" s="45" t="s">
        <v>55</v>
      </c>
      <c r="C15" s="45"/>
      <c r="D15" s="45"/>
      <c r="E15" s="45"/>
      <c r="F15" s="57"/>
    </row>
    <row r="16" spans="1:6" ht="26.25" x14ac:dyDescent="0.25">
      <c r="A16" s="255"/>
      <c r="B16" s="45" t="s">
        <v>56</v>
      </c>
      <c r="C16" s="213">
        <v>29</v>
      </c>
      <c r="D16" s="77">
        <v>13</v>
      </c>
      <c r="E16" s="45">
        <v>65.5</v>
      </c>
      <c r="F16" s="54" t="s">
        <v>614</v>
      </c>
    </row>
    <row r="17" spans="1:6" x14ac:dyDescent="0.25">
      <c r="A17" s="256"/>
      <c r="B17" s="45" t="s">
        <v>57</v>
      </c>
      <c r="C17" s="45"/>
      <c r="D17" s="45"/>
      <c r="E17" s="45"/>
      <c r="F17" s="57"/>
    </row>
    <row r="18" spans="1:6" ht="21" customHeight="1" x14ac:dyDescent="0.25">
      <c r="A18" s="254" t="s">
        <v>210</v>
      </c>
      <c r="B18" s="45" t="s">
        <v>55</v>
      </c>
      <c r="C18" s="220"/>
      <c r="D18" s="45"/>
      <c r="E18" s="45"/>
      <c r="F18" s="57"/>
    </row>
    <row r="19" spans="1:6" ht="24.75" customHeight="1" x14ac:dyDescent="0.25">
      <c r="A19" s="336"/>
      <c r="B19" s="45" t="s">
        <v>56</v>
      </c>
      <c r="C19" s="45">
        <v>1047.8</v>
      </c>
      <c r="D19" s="213">
        <v>148</v>
      </c>
      <c r="E19" s="45">
        <v>14.1</v>
      </c>
      <c r="F19" s="54" t="s">
        <v>615</v>
      </c>
    </row>
    <row r="20" spans="1:6" ht="19.5" customHeight="1" x14ac:dyDescent="0.25">
      <c r="A20" s="337"/>
      <c r="B20" s="45" t="s">
        <v>57</v>
      </c>
      <c r="C20" s="45"/>
      <c r="D20" s="45"/>
      <c r="E20" s="45"/>
      <c r="F20" s="57"/>
    </row>
    <row r="21" spans="1:6" ht="26.25" x14ac:dyDescent="0.25">
      <c r="A21" s="254" t="s">
        <v>211</v>
      </c>
      <c r="B21" s="45" t="s">
        <v>55</v>
      </c>
      <c r="C21" s="45">
        <v>14.1</v>
      </c>
      <c r="D21" s="45">
        <v>0</v>
      </c>
      <c r="E21" s="45"/>
      <c r="F21" s="54" t="s">
        <v>616</v>
      </c>
    </row>
    <row r="22" spans="1:6" x14ac:dyDescent="0.25">
      <c r="A22" s="255"/>
      <c r="B22" s="45" t="s">
        <v>56</v>
      </c>
      <c r="C22" s="45"/>
      <c r="D22" s="45"/>
      <c r="E22" s="45"/>
      <c r="F22" s="57"/>
    </row>
    <row r="23" spans="1:6" x14ac:dyDescent="0.25">
      <c r="A23" s="256"/>
      <c r="B23" s="45" t="s">
        <v>57</v>
      </c>
      <c r="C23" s="45"/>
      <c r="D23" s="45"/>
      <c r="E23" s="45"/>
      <c r="F23" s="57"/>
    </row>
    <row r="24" spans="1:6" x14ac:dyDescent="0.25">
      <c r="A24" s="333" t="s">
        <v>215</v>
      </c>
      <c r="B24" s="221" t="s">
        <v>54</v>
      </c>
      <c r="C24" s="221">
        <v>25006.7</v>
      </c>
      <c r="D24" s="221"/>
      <c r="E24" s="221"/>
      <c r="F24" s="222"/>
    </row>
    <row r="25" spans="1:6" x14ac:dyDescent="0.25">
      <c r="A25" s="334"/>
      <c r="B25" s="221" t="s">
        <v>55</v>
      </c>
      <c r="C25" s="221">
        <v>11506.7</v>
      </c>
      <c r="D25" s="221"/>
      <c r="E25" s="221"/>
      <c r="F25" s="222"/>
    </row>
    <row r="26" spans="1:6" x14ac:dyDescent="0.25">
      <c r="A26" s="334"/>
      <c r="B26" s="221" t="s">
        <v>56</v>
      </c>
      <c r="C26" s="223">
        <v>13500</v>
      </c>
      <c r="D26" s="221"/>
      <c r="E26" s="221"/>
      <c r="F26" s="222"/>
    </row>
    <row r="27" spans="1:6" ht="13.5" customHeight="1" x14ac:dyDescent="0.25">
      <c r="A27" s="335"/>
      <c r="B27" s="221" t="s">
        <v>57</v>
      </c>
      <c r="C27" s="221"/>
      <c r="D27" s="221"/>
      <c r="E27" s="221"/>
      <c r="F27" s="222"/>
    </row>
    <row r="28" spans="1:6" ht="27.75" customHeight="1" x14ac:dyDescent="0.25">
      <c r="A28" s="254" t="s">
        <v>212</v>
      </c>
      <c r="B28" s="45" t="s">
        <v>55</v>
      </c>
      <c r="C28" s="45">
        <v>11506.7</v>
      </c>
      <c r="D28" s="45">
        <v>0</v>
      </c>
      <c r="E28" s="45"/>
      <c r="F28" s="54" t="s">
        <v>617</v>
      </c>
    </row>
    <row r="29" spans="1:6" ht="22.5" customHeight="1" x14ac:dyDescent="0.25">
      <c r="A29" s="255"/>
      <c r="B29" s="45" t="s">
        <v>56</v>
      </c>
      <c r="C29" s="213"/>
      <c r="D29" s="45"/>
      <c r="E29" s="45"/>
      <c r="F29" s="57"/>
    </row>
    <row r="30" spans="1:6" ht="20.25" customHeight="1" x14ac:dyDescent="0.25">
      <c r="A30" s="256"/>
      <c r="B30" s="45" t="s">
        <v>57</v>
      </c>
      <c r="C30" s="45"/>
      <c r="D30" s="45"/>
      <c r="E30" s="45"/>
      <c r="F30" s="57"/>
    </row>
    <row r="31" spans="1:6" ht="19.5" customHeight="1" x14ac:dyDescent="0.25">
      <c r="A31" s="254" t="s">
        <v>213</v>
      </c>
      <c r="B31" s="45" t="s">
        <v>55</v>
      </c>
      <c r="C31" s="45"/>
      <c r="D31" s="45"/>
      <c r="E31" s="45"/>
      <c r="F31" s="57"/>
    </row>
    <row r="32" spans="1:6" ht="39.75" customHeight="1" x14ac:dyDescent="0.25">
      <c r="A32" s="255"/>
      <c r="B32" s="45" t="s">
        <v>56</v>
      </c>
      <c r="C32" s="213">
        <v>13500</v>
      </c>
      <c r="D32" s="45">
        <v>0</v>
      </c>
      <c r="E32" s="45"/>
      <c r="F32" s="54" t="s">
        <v>613</v>
      </c>
    </row>
    <row r="33" spans="1:6" ht="22.5" customHeight="1" x14ac:dyDescent="0.25">
      <c r="A33" s="256"/>
      <c r="B33" s="45" t="s">
        <v>57</v>
      </c>
      <c r="C33" s="45"/>
      <c r="D33" s="45"/>
      <c r="E33" s="45"/>
      <c r="F33" s="57"/>
    </row>
  </sheetData>
  <mergeCells count="10">
    <mergeCell ref="A24:A27"/>
    <mergeCell ref="A28:A30"/>
    <mergeCell ref="A31:A33"/>
    <mergeCell ref="A4:E4"/>
    <mergeCell ref="A3:E3"/>
    <mergeCell ref="A8:A11"/>
    <mergeCell ref="A12:A14"/>
    <mergeCell ref="A15:A17"/>
    <mergeCell ref="A18:A20"/>
    <mergeCell ref="A21:A23"/>
  </mergeCells>
  <pageMargins left="0.7" right="0.7" top="0.75" bottom="0.75" header="0.3" footer="0.3"/>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9"/>
  <sheetViews>
    <sheetView workbookViewId="0">
      <selection activeCell="A6" sqref="A6"/>
    </sheetView>
  </sheetViews>
  <sheetFormatPr defaultRowHeight="15" x14ac:dyDescent="0.25"/>
  <cols>
    <col min="1" max="1" width="33.5703125" customWidth="1"/>
    <col min="2" max="2" width="26.42578125" customWidth="1"/>
    <col min="3" max="3" width="12" customWidth="1"/>
    <col min="4" max="4" width="10.7109375" customWidth="1"/>
    <col min="5" max="5" width="11.42578125" customWidth="1"/>
    <col min="6" max="6" width="39.140625" customWidth="1"/>
  </cols>
  <sheetData>
    <row r="2" spans="1:9" x14ac:dyDescent="0.25">
      <c r="A2" s="61"/>
      <c r="B2" s="61"/>
      <c r="C2" s="61"/>
      <c r="D2" s="61"/>
      <c r="E2" s="61"/>
      <c r="F2" s="61"/>
    </row>
    <row r="3" spans="1:9" x14ac:dyDescent="0.25">
      <c r="A3" s="252" t="s">
        <v>48</v>
      </c>
      <c r="B3" s="252"/>
      <c r="C3" s="252"/>
      <c r="D3" s="252"/>
      <c r="E3" s="252"/>
      <c r="F3" s="61"/>
    </row>
    <row r="4" spans="1:9" s="1" customFormat="1" x14ac:dyDescent="0.25">
      <c r="A4" s="283" t="s">
        <v>61</v>
      </c>
      <c r="B4" s="283"/>
      <c r="C4" s="283"/>
      <c r="D4" s="283"/>
      <c r="E4" s="283"/>
      <c r="F4" s="61"/>
    </row>
    <row r="5" spans="1:9" x14ac:dyDescent="0.25">
      <c r="A5" s="62"/>
      <c r="B5" s="62"/>
      <c r="C5" s="62"/>
      <c r="D5" s="62"/>
      <c r="E5" s="62"/>
      <c r="F5" s="61"/>
    </row>
    <row r="6" spans="1:9" ht="102" x14ac:dyDescent="0.25">
      <c r="A6" s="51" t="s">
        <v>49</v>
      </c>
      <c r="B6" s="51" t="s">
        <v>50</v>
      </c>
      <c r="C6" s="51" t="s">
        <v>51</v>
      </c>
      <c r="D6" s="51" t="s">
        <v>52</v>
      </c>
      <c r="E6" s="51" t="s">
        <v>53</v>
      </c>
      <c r="F6" s="38" t="s">
        <v>129</v>
      </c>
    </row>
    <row r="7" spans="1:9" x14ac:dyDescent="0.25">
      <c r="A7" s="45">
        <v>1</v>
      </c>
      <c r="B7" s="45">
        <v>2</v>
      </c>
      <c r="C7" s="45">
        <v>3</v>
      </c>
      <c r="D7" s="45">
        <v>4</v>
      </c>
      <c r="E7" s="45">
        <v>5</v>
      </c>
      <c r="F7" s="57">
        <v>6</v>
      </c>
    </row>
    <row r="8" spans="1:9" x14ac:dyDescent="0.25">
      <c r="A8" s="295" t="s">
        <v>216</v>
      </c>
      <c r="B8" s="22" t="s">
        <v>54</v>
      </c>
      <c r="C8" s="22">
        <f>C9+C10+C11</f>
        <v>48821.900000000009</v>
      </c>
      <c r="D8" s="22">
        <f>D9+D10+D11</f>
        <v>22310.5</v>
      </c>
      <c r="E8" s="63">
        <f>D8/C8*100</f>
        <v>45.697729912191036</v>
      </c>
      <c r="F8" s="64"/>
    </row>
    <row r="9" spans="1:9" x14ac:dyDescent="0.25">
      <c r="A9" s="295"/>
      <c r="B9" s="22" t="s">
        <v>55</v>
      </c>
      <c r="C9" s="65">
        <f>C13+C49</f>
        <v>5077.8</v>
      </c>
      <c r="D9" s="65">
        <f>D13+D49</f>
        <v>2676.3</v>
      </c>
      <c r="E9" s="63">
        <f t="shared" ref="E9:E10" si="0">D9/C9*100</f>
        <v>52.70589625428336</v>
      </c>
      <c r="F9" s="64"/>
      <c r="I9" s="35"/>
    </row>
    <row r="10" spans="1:9" x14ac:dyDescent="0.25">
      <c r="A10" s="295"/>
      <c r="B10" s="22" t="s">
        <v>56</v>
      </c>
      <c r="C10" s="66">
        <f>C14+C50</f>
        <v>43744.100000000006</v>
      </c>
      <c r="D10" s="66">
        <f>D14+D50</f>
        <v>19634.2</v>
      </c>
      <c r="E10" s="63">
        <f t="shared" si="0"/>
        <v>44.88422438683159</v>
      </c>
      <c r="F10" s="64"/>
    </row>
    <row r="11" spans="1:9" x14ac:dyDescent="0.25">
      <c r="A11" s="295"/>
      <c r="B11" s="22" t="s">
        <v>57</v>
      </c>
      <c r="C11" s="67"/>
      <c r="D11" s="67"/>
      <c r="E11" s="22"/>
      <c r="F11" s="64"/>
      <c r="I11" s="35"/>
    </row>
    <row r="12" spans="1:9" x14ac:dyDescent="0.25">
      <c r="A12" s="257" t="s">
        <v>217</v>
      </c>
      <c r="B12" s="46" t="s">
        <v>54</v>
      </c>
      <c r="C12" s="68">
        <f>C13+C14+C15</f>
        <v>10210.1</v>
      </c>
      <c r="D12" s="68">
        <f>D13+D14+D15</f>
        <v>5845.6</v>
      </c>
      <c r="E12" s="69">
        <f>D12/C12*100</f>
        <v>57.253112114474881</v>
      </c>
      <c r="F12" s="70"/>
    </row>
    <row r="13" spans="1:9" x14ac:dyDescent="0.25">
      <c r="A13" s="258"/>
      <c r="B13" s="46" t="s">
        <v>55</v>
      </c>
      <c r="C13" s="68">
        <f>C21+C25+C29+C33+C37+C41+C45</f>
        <v>5077.8</v>
      </c>
      <c r="D13" s="68">
        <f>D21+D25+D29+D33+D37+D41+D45</f>
        <v>2676.3</v>
      </c>
      <c r="E13" s="69">
        <f t="shared" ref="E13:E14" si="1">D13/C13*100</f>
        <v>52.70589625428336</v>
      </c>
      <c r="F13" s="70"/>
    </row>
    <row r="14" spans="1:9" x14ac:dyDescent="0.25">
      <c r="A14" s="258"/>
      <c r="B14" s="46" t="s">
        <v>56</v>
      </c>
      <c r="C14" s="69">
        <f>C22+C26+C30+C34+C38+C42+C46+C18</f>
        <v>5132.3</v>
      </c>
      <c r="D14" s="69">
        <f>D22+D26+D30+D34+D38+D42+D46+D18</f>
        <v>3169.3</v>
      </c>
      <c r="E14" s="69">
        <f t="shared" si="1"/>
        <v>61.752040995265276</v>
      </c>
      <c r="F14" s="70"/>
    </row>
    <row r="15" spans="1:9" x14ac:dyDescent="0.25">
      <c r="A15" s="259"/>
      <c r="B15" s="46" t="s">
        <v>57</v>
      </c>
      <c r="C15" s="68"/>
      <c r="D15" s="68"/>
      <c r="E15" s="68"/>
      <c r="F15" s="70"/>
    </row>
    <row r="16" spans="1:9" s="1" customFormat="1" x14ac:dyDescent="0.25">
      <c r="A16" s="275" t="s">
        <v>480</v>
      </c>
      <c r="B16" s="55"/>
      <c r="C16" s="71"/>
      <c r="D16" s="71"/>
      <c r="E16" s="71"/>
      <c r="F16" s="56"/>
    </row>
    <row r="17" spans="1:6" s="1" customFormat="1" x14ac:dyDescent="0.25">
      <c r="A17" s="336"/>
      <c r="B17" s="55" t="s">
        <v>55</v>
      </c>
      <c r="C17" s="71"/>
      <c r="D17" s="71"/>
      <c r="E17" s="71"/>
      <c r="F17" s="56"/>
    </row>
    <row r="18" spans="1:6" s="1" customFormat="1" ht="26.25" x14ac:dyDescent="0.25">
      <c r="A18" s="336"/>
      <c r="B18" s="55" t="s">
        <v>56</v>
      </c>
      <c r="C18" s="72">
        <v>290</v>
      </c>
      <c r="D18" s="71">
        <v>238.9</v>
      </c>
      <c r="E18" s="72">
        <f>D18/C18*100</f>
        <v>82.379310344827587</v>
      </c>
      <c r="F18" s="26" t="s">
        <v>500</v>
      </c>
    </row>
    <row r="19" spans="1:6" s="1" customFormat="1" ht="15.75" customHeight="1" x14ac:dyDescent="0.25">
      <c r="A19" s="337"/>
      <c r="B19" s="55" t="s">
        <v>57</v>
      </c>
      <c r="C19" s="71"/>
      <c r="D19" s="71"/>
      <c r="E19" s="71"/>
      <c r="F19" s="56"/>
    </row>
    <row r="20" spans="1:6" s="1" customFormat="1" x14ac:dyDescent="0.25">
      <c r="A20" s="275" t="s">
        <v>474</v>
      </c>
      <c r="B20" s="55"/>
      <c r="C20" s="71"/>
      <c r="D20" s="71"/>
      <c r="E20" s="71"/>
      <c r="F20" s="56"/>
    </row>
    <row r="21" spans="1:6" s="1" customFormat="1" x14ac:dyDescent="0.25">
      <c r="A21" s="336"/>
      <c r="B21" s="55" t="s">
        <v>55</v>
      </c>
      <c r="C21" s="71"/>
      <c r="D21" s="71"/>
      <c r="E21" s="71"/>
      <c r="F21" s="56"/>
    </row>
    <row r="22" spans="1:6" s="1" customFormat="1" ht="65.25" customHeight="1" x14ac:dyDescent="0.25">
      <c r="A22" s="336"/>
      <c r="B22" s="55" t="s">
        <v>56</v>
      </c>
      <c r="C22" s="72">
        <v>267</v>
      </c>
      <c r="D22" s="71">
        <v>57.3</v>
      </c>
      <c r="E22" s="72">
        <f t="shared" ref="E22:E45" si="2">D22/C22*100</f>
        <v>21.460674157303369</v>
      </c>
      <c r="F22" s="26" t="s">
        <v>501</v>
      </c>
    </row>
    <row r="23" spans="1:6" s="1" customFormat="1" x14ac:dyDescent="0.25">
      <c r="A23" s="337"/>
      <c r="B23" s="55" t="s">
        <v>57</v>
      </c>
      <c r="C23" s="71"/>
      <c r="D23" s="71"/>
      <c r="E23" s="71"/>
      <c r="F23" s="56"/>
    </row>
    <row r="24" spans="1:6" s="1" customFormat="1" x14ac:dyDescent="0.25">
      <c r="A24" s="251" t="s">
        <v>475</v>
      </c>
      <c r="B24" s="45"/>
      <c r="C24" s="71"/>
      <c r="D24" s="71"/>
      <c r="E24" s="71"/>
      <c r="F24" s="56"/>
    </row>
    <row r="25" spans="1:6" s="1" customFormat="1" x14ac:dyDescent="0.25">
      <c r="A25" s="339"/>
      <c r="B25" s="45" t="s">
        <v>55</v>
      </c>
      <c r="C25" s="71"/>
      <c r="D25" s="71"/>
      <c r="E25" s="71"/>
      <c r="F25" s="56"/>
    </row>
    <row r="26" spans="1:6" s="1" customFormat="1" x14ac:dyDescent="0.25">
      <c r="A26" s="339"/>
      <c r="B26" s="45" t="s">
        <v>56</v>
      </c>
      <c r="C26" s="72">
        <v>1663</v>
      </c>
      <c r="D26" s="72">
        <v>1373</v>
      </c>
      <c r="E26" s="72">
        <f t="shared" si="2"/>
        <v>82.5616355983163</v>
      </c>
      <c r="F26" s="56" t="s">
        <v>497</v>
      </c>
    </row>
    <row r="27" spans="1:6" s="1" customFormat="1" x14ac:dyDescent="0.25">
      <c r="A27" s="339"/>
      <c r="B27" s="45" t="s">
        <v>57</v>
      </c>
      <c r="C27" s="73"/>
      <c r="D27" s="73"/>
      <c r="E27" s="71"/>
      <c r="F27" s="56"/>
    </row>
    <row r="28" spans="1:6" s="1" customFormat="1" ht="12.75" customHeight="1" x14ac:dyDescent="0.25">
      <c r="A28" s="251" t="s">
        <v>498</v>
      </c>
      <c r="B28" s="45"/>
      <c r="C28" s="73"/>
      <c r="D28" s="73"/>
      <c r="E28" s="71"/>
      <c r="F28" s="56"/>
    </row>
    <row r="29" spans="1:6" s="1" customFormat="1" x14ac:dyDescent="0.25">
      <c r="A29" s="251"/>
      <c r="B29" s="45" t="s">
        <v>55</v>
      </c>
      <c r="C29" s="73"/>
      <c r="D29" s="73"/>
      <c r="E29" s="71"/>
      <c r="F29" s="56"/>
    </row>
    <row r="30" spans="1:6" s="1" customFormat="1" x14ac:dyDescent="0.25">
      <c r="A30" s="251"/>
      <c r="B30" s="45" t="s">
        <v>56</v>
      </c>
      <c r="C30" s="74">
        <v>250</v>
      </c>
      <c r="D30" s="74">
        <v>250</v>
      </c>
      <c r="E30" s="71">
        <f t="shared" si="2"/>
        <v>100</v>
      </c>
      <c r="F30" s="56"/>
    </row>
    <row r="31" spans="1:6" s="1" customFormat="1" ht="33.75" customHeight="1" x14ac:dyDescent="0.25">
      <c r="A31" s="251"/>
      <c r="B31" s="45" t="s">
        <v>57</v>
      </c>
      <c r="C31" s="73"/>
      <c r="D31" s="73"/>
      <c r="E31" s="71"/>
      <c r="F31" s="56"/>
    </row>
    <row r="32" spans="1:6" s="1" customFormat="1" ht="13.5" customHeight="1" x14ac:dyDescent="0.25">
      <c r="A32" s="251" t="s">
        <v>476</v>
      </c>
      <c r="B32" s="45"/>
      <c r="C32" s="73"/>
      <c r="D32" s="73"/>
      <c r="E32" s="71"/>
      <c r="F32" s="56"/>
    </row>
    <row r="33" spans="1:6" s="1" customFormat="1" ht="19.5" customHeight="1" x14ac:dyDescent="0.25">
      <c r="A33" s="251"/>
      <c r="B33" s="45" t="s">
        <v>55</v>
      </c>
      <c r="C33" s="73"/>
      <c r="D33" s="73"/>
      <c r="E33" s="71"/>
      <c r="F33" s="56"/>
    </row>
    <row r="34" spans="1:6" s="1" customFormat="1" ht="81" customHeight="1" x14ac:dyDescent="0.25">
      <c r="A34" s="251"/>
      <c r="B34" s="45" t="s">
        <v>56</v>
      </c>
      <c r="C34" s="72">
        <v>820.3</v>
      </c>
      <c r="D34" s="71">
        <v>379.1</v>
      </c>
      <c r="E34" s="72">
        <f t="shared" si="2"/>
        <v>46.214799463610881</v>
      </c>
      <c r="F34" s="26" t="s">
        <v>504</v>
      </c>
    </row>
    <row r="35" spans="1:6" s="1" customFormat="1" ht="26.25" customHeight="1" x14ac:dyDescent="0.25">
      <c r="A35" s="251"/>
      <c r="B35" s="45" t="s">
        <v>57</v>
      </c>
      <c r="C35" s="71"/>
      <c r="D35" s="71"/>
      <c r="E35" s="72"/>
      <c r="F35" s="56"/>
    </row>
    <row r="36" spans="1:6" s="1" customFormat="1" ht="12" customHeight="1" x14ac:dyDescent="0.25">
      <c r="A36" s="251" t="s">
        <v>477</v>
      </c>
      <c r="B36" s="45"/>
      <c r="C36" s="71"/>
      <c r="D36" s="71"/>
      <c r="E36" s="72"/>
      <c r="F36" s="56"/>
    </row>
    <row r="37" spans="1:6" s="1" customFormat="1" ht="79.5" customHeight="1" x14ac:dyDescent="0.25">
      <c r="A37" s="339"/>
      <c r="B37" s="45" t="s">
        <v>55</v>
      </c>
      <c r="C37" s="71">
        <v>5015.3</v>
      </c>
      <c r="D37" s="71">
        <v>2676.3</v>
      </c>
      <c r="E37" s="72">
        <f t="shared" si="2"/>
        <v>53.362710107072367</v>
      </c>
      <c r="F37" s="37" t="s">
        <v>521</v>
      </c>
    </row>
    <row r="38" spans="1:6" s="1" customFormat="1" ht="63.75" customHeight="1" x14ac:dyDescent="0.25">
      <c r="A38" s="339"/>
      <c r="B38" s="45" t="s">
        <v>56</v>
      </c>
      <c r="C38" s="71">
        <v>282.39999999999998</v>
      </c>
      <c r="D38" s="71">
        <v>127.1</v>
      </c>
      <c r="E38" s="72">
        <f t="shared" si="2"/>
        <v>45.007082152974505</v>
      </c>
      <c r="F38" s="26" t="s">
        <v>503</v>
      </c>
    </row>
    <row r="39" spans="1:6" s="1" customFormat="1" ht="17.25" customHeight="1" x14ac:dyDescent="0.25">
      <c r="A39" s="339"/>
      <c r="B39" s="45" t="s">
        <v>57</v>
      </c>
      <c r="C39" s="73"/>
      <c r="D39" s="73"/>
      <c r="E39" s="72"/>
      <c r="F39" s="56"/>
    </row>
    <row r="40" spans="1:6" s="1" customFormat="1" ht="15" customHeight="1" x14ac:dyDescent="0.25">
      <c r="A40" s="254" t="s">
        <v>478</v>
      </c>
      <c r="B40" s="45"/>
      <c r="C40" s="73"/>
      <c r="D40" s="73"/>
      <c r="E40" s="72"/>
      <c r="F40" s="56"/>
    </row>
    <row r="41" spans="1:6" s="1" customFormat="1" ht="17.25" customHeight="1" x14ac:dyDescent="0.25">
      <c r="A41" s="336"/>
      <c r="B41" s="45" t="s">
        <v>55</v>
      </c>
      <c r="C41" s="73"/>
      <c r="D41" s="73"/>
      <c r="E41" s="72"/>
      <c r="F41" s="56"/>
    </row>
    <row r="42" spans="1:6" s="1" customFormat="1" ht="52.5" customHeight="1" x14ac:dyDescent="0.25">
      <c r="A42" s="336"/>
      <c r="B42" s="45" t="s">
        <v>56</v>
      </c>
      <c r="C42" s="71">
        <v>1559.6</v>
      </c>
      <c r="D42" s="71">
        <v>743.9</v>
      </c>
      <c r="E42" s="72">
        <f t="shared" si="2"/>
        <v>47.698127725057709</v>
      </c>
      <c r="F42" s="26" t="s">
        <v>502</v>
      </c>
    </row>
    <row r="43" spans="1:6" s="1" customFormat="1" ht="16.5" customHeight="1" x14ac:dyDescent="0.25">
      <c r="A43" s="336"/>
      <c r="B43" s="45" t="s">
        <v>57</v>
      </c>
      <c r="C43" s="73"/>
      <c r="D43" s="73"/>
      <c r="E43" s="71"/>
      <c r="F43" s="56"/>
    </row>
    <row r="44" spans="1:6" s="1" customFormat="1" x14ac:dyDescent="0.25">
      <c r="A44" s="251" t="s">
        <v>479</v>
      </c>
      <c r="B44" s="45"/>
      <c r="C44" s="73"/>
      <c r="D44" s="73"/>
      <c r="E44" s="71"/>
      <c r="F44" s="56"/>
    </row>
    <row r="45" spans="1:6" s="1" customFormat="1" ht="51" x14ac:dyDescent="0.25">
      <c r="A45" s="339"/>
      <c r="B45" s="73" t="s">
        <v>55</v>
      </c>
      <c r="C45" s="73">
        <v>62.5</v>
      </c>
      <c r="D45" s="73">
        <v>0</v>
      </c>
      <c r="E45" s="71">
        <f t="shared" si="2"/>
        <v>0</v>
      </c>
      <c r="F45" s="38" t="s">
        <v>499</v>
      </c>
    </row>
    <row r="46" spans="1:6" s="1" customFormat="1" x14ac:dyDescent="0.25">
      <c r="A46" s="339"/>
      <c r="B46" s="45" t="s">
        <v>56</v>
      </c>
      <c r="C46" s="73"/>
      <c r="D46" s="73"/>
      <c r="E46" s="71"/>
      <c r="F46" s="56"/>
    </row>
    <row r="47" spans="1:6" s="1" customFormat="1" ht="13.5" customHeight="1" x14ac:dyDescent="0.25">
      <c r="A47" s="339"/>
      <c r="B47" s="45" t="s">
        <v>57</v>
      </c>
      <c r="C47" s="73"/>
      <c r="D47" s="73"/>
      <c r="E47" s="73"/>
      <c r="F47" s="56"/>
    </row>
    <row r="48" spans="1:6" x14ac:dyDescent="0.25">
      <c r="A48" s="257" t="s">
        <v>218</v>
      </c>
      <c r="B48" s="46" t="s">
        <v>54</v>
      </c>
      <c r="C48" s="75">
        <f>C49+C50+C51</f>
        <v>38611.800000000003</v>
      </c>
      <c r="D48" s="75">
        <f>D49+D50+D51</f>
        <v>16464.900000000001</v>
      </c>
      <c r="E48" s="76">
        <f>D48/C48*100</f>
        <v>42.64214566531475</v>
      </c>
      <c r="F48" s="55"/>
    </row>
    <row r="49" spans="1:8" x14ac:dyDescent="0.25">
      <c r="A49" s="258"/>
      <c r="B49" s="46" t="s">
        <v>55</v>
      </c>
      <c r="C49" s="75">
        <f>C53+C57</f>
        <v>0</v>
      </c>
      <c r="D49" s="75">
        <f>D53+D57</f>
        <v>0</v>
      </c>
      <c r="E49" s="76"/>
      <c r="F49" s="55"/>
    </row>
    <row r="50" spans="1:8" x14ac:dyDescent="0.25">
      <c r="A50" s="258"/>
      <c r="B50" s="46" t="s">
        <v>56</v>
      </c>
      <c r="C50" s="75">
        <f>C54+C58</f>
        <v>38611.800000000003</v>
      </c>
      <c r="D50" s="75">
        <f>D54+D58</f>
        <v>16464.900000000001</v>
      </c>
      <c r="E50" s="76">
        <f t="shared" ref="E50" si="3">D50/C50*100</f>
        <v>42.64214566531475</v>
      </c>
      <c r="F50" s="55"/>
    </row>
    <row r="51" spans="1:8" x14ac:dyDescent="0.25">
      <c r="A51" s="259"/>
      <c r="B51" s="46" t="s">
        <v>57</v>
      </c>
      <c r="C51" s="75"/>
      <c r="D51" s="75"/>
      <c r="E51" s="76"/>
      <c r="F51" s="55"/>
    </row>
    <row r="52" spans="1:8" x14ac:dyDescent="0.25">
      <c r="A52" s="254" t="s">
        <v>481</v>
      </c>
      <c r="B52" s="45"/>
      <c r="C52" s="45"/>
      <c r="D52" s="45"/>
      <c r="E52" s="45"/>
      <c r="F52" s="338" t="s">
        <v>496</v>
      </c>
    </row>
    <row r="53" spans="1:8" ht="27" customHeight="1" x14ac:dyDescent="0.25">
      <c r="A53" s="336"/>
      <c r="B53" s="45" t="s">
        <v>55</v>
      </c>
      <c r="C53" s="45"/>
      <c r="D53" s="45"/>
      <c r="E53" s="45"/>
      <c r="F53" s="270"/>
    </row>
    <row r="54" spans="1:8" ht="21.75" customHeight="1" x14ac:dyDescent="0.25">
      <c r="A54" s="336"/>
      <c r="B54" s="45" t="s">
        <v>56</v>
      </c>
      <c r="C54" s="77">
        <v>11300</v>
      </c>
      <c r="D54" s="45">
        <v>4138.7</v>
      </c>
      <c r="E54" s="77">
        <f>D54/C54*100</f>
        <v>36.625663716814152</v>
      </c>
      <c r="F54" s="270"/>
    </row>
    <row r="55" spans="1:8" ht="26.25" customHeight="1" x14ac:dyDescent="0.25">
      <c r="A55" s="336"/>
      <c r="B55" s="45" t="s">
        <v>57</v>
      </c>
      <c r="C55" s="45"/>
      <c r="D55" s="45"/>
      <c r="E55" s="45"/>
      <c r="F55" s="271"/>
    </row>
    <row r="56" spans="1:8" ht="27" customHeight="1" x14ac:dyDescent="0.25">
      <c r="A56" s="251" t="s">
        <v>482</v>
      </c>
      <c r="B56" s="45"/>
      <c r="C56" s="45"/>
      <c r="D56" s="45"/>
      <c r="E56" s="45"/>
      <c r="F56" s="338" t="s">
        <v>495</v>
      </c>
      <c r="H56" s="36"/>
    </row>
    <row r="57" spans="1:8" ht="37.5" customHeight="1" x14ac:dyDescent="0.25">
      <c r="A57" s="339"/>
      <c r="B57" s="45" t="s">
        <v>55</v>
      </c>
      <c r="C57" s="45"/>
      <c r="D57" s="45"/>
      <c r="E57" s="45"/>
      <c r="F57" s="270"/>
      <c r="H57" s="36"/>
    </row>
    <row r="58" spans="1:8" ht="42" customHeight="1" x14ac:dyDescent="0.25">
      <c r="A58" s="339"/>
      <c r="B58" s="45" t="s">
        <v>56</v>
      </c>
      <c r="C58" s="45">
        <v>27311.8</v>
      </c>
      <c r="D58" s="45">
        <v>12326.2</v>
      </c>
      <c r="E58" s="77">
        <f>D58/C58*100</f>
        <v>45.131408402229077</v>
      </c>
      <c r="F58" s="270"/>
    </row>
    <row r="59" spans="1:8" ht="47.25" customHeight="1" x14ac:dyDescent="0.25">
      <c r="A59" s="339"/>
      <c r="B59" s="45" t="s">
        <v>57</v>
      </c>
      <c r="C59" s="45"/>
      <c r="D59" s="45"/>
      <c r="E59" s="45"/>
      <c r="F59" s="271"/>
    </row>
  </sheetData>
  <mergeCells count="17">
    <mergeCell ref="A16:A19"/>
    <mergeCell ref="F52:F55"/>
    <mergeCell ref="F56:F59"/>
    <mergeCell ref="A52:A55"/>
    <mergeCell ref="A56:A59"/>
    <mergeCell ref="A3:E3"/>
    <mergeCell ref="A8:A11"/>
    <mergeCell ref="A12:A15"/>
    <mergeCell ref="A48:A51"/>
    <mergeCell ref="A4:E4"/>
    <mergeCell ref="A24:A27"/>
    <mergeCell ref="A44:A47"/>
    <mergeCell ref="A20:A23"/>
    <mergeCell ref="A28:A31"/>
    <mergeCell ref="A32:A35"/>
    <mergeCell ref="A36:A39"/>
    <mergeCell ref="A40:A43"/>
  </mergeCells>
  <pageMargins left="0.7" right="0.7" top="0.75" bottom="0.75" header="0.3" footer="0.3"/>
  <pageSetup paperSize="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6" workbookViewId="0">
      <selection activeCell="C26" sqref="C26"/>
    </sheetView>
  </sheetViews>
  <sheetFormatPr defaultRowHeight="15" x14ac:dyDescent="0.25"/>
  <cols>
    <col min="1" max="1" width="36.7109375" customWidth="1"/>
    <col min="2" max="2" width="28.85546875" customWidth="1"/>
    <col min="3" max="3" width="13.28515625" customWidth="1"/>
    <col min="4" max="4" width="11.85546875" customWidth="1"/>
    <col min="5" max="5" width="12.42578125" customWidth="1"/>
    <col min="6" max="6" width="28" customWidth="1"/>
  </cols>
  <sheetData>
    <row r="1" spans="1:7" x14ac:dyDescent="0.25">
      <c r="A1" s="61"/>
      <c r="B1" s="61"/>
      <c r="C1" s="61"/>
      <c r="D1" s="61"/>
      <c r="E1" s="61"/>
      <c r="F1" s="61"/>
    </row>
    <row r="2" spans="1:7" x14ac:dyDescent="0.25">
      <c r="A2" s="61"/>
      <c r="B2" s="61"/>
      <c r="C2" s="61"/>
      <c r="D2" s="61"/>
      <c r="E2" s="61"/>
      <c r="F2" s="61"/>
    </row>
    <row r="3" spans="1:7" x14ac:dyDescent="0.25">
      <c r="A3" s="252" t="s">
        <v>48</v>
      </c>
      <c r="B3" s="252"/>
      <c r="C3" s="252"/>
      <c r="D3" s="252"/>
      <c r="E3" s="252"/>
      <c r="F3" s="61"/>
    </row>
    <row r="4" spans="1:7" s="1" customFormat="1" x14ac:dyDescent="0.25">
      <c r="A4" s="283" t="s">
        <v>61</v>
      </c>
      <c r="B4" s="283"/>
      <c r="C4" s="283"/>
      <c r="D4" s="283"/>
      <c r="E4" s="283"/>
      <c r="F4" s="61"/>
    </row>
    <row r="5" spans="1:7" x14ac:dyDescent="0.25">
      <c r="A5" s="62"/>
      <c r="B5" s="62"/>
      <c r="C5" s="62"/>
      <c r="D5" s="224"/>
      <c r="E5" s="62"/>
      <c r="F5" s="61"/>
    </row>
    <row r="6" spans="1:7" ht="119.25" customHeight="1" x14ac:dyDescent="0.25">
      <c r="A6" s="47" t="s">
        <v>49</v>
      </c>
      <c r="B6" s="47" t="s">
        <v>50</v>
      </c>
      <c r="C6" s="47" t="s">
        <v>51</v>
      </c>
      <c r="D6" s="47" t="s">
        <v>52</v>
      </c>
      <c r="E6" s="47" t="s">
        <v>53</v>
      </c>
      <c r="F6" s="38" t="s">
        <v>129</v>
      </c>
    </row>
    <row r="7" spans="1:7" x14ac:dyDescent="0.25">
      <c r="A7" s="45">
        <v>1</v>
      </c>
      <c r="B7" s="45">
        <v>2</v>
      </c>
      <c r="C7" s="45">
        <v>3</v>
      </c>
      <c r="D7" s="45">
        <v>4</v>
      </c>
      <c r="E7" s="45">
        <v>5</v>
      </c>
      <c r="F7" s="57">
        <v>6</v>
      </c>
    </row>
    <row r="8" spans="1:7" x14ac:dyDescent="0.25">
      <c r="A8" s="253" t="s">
        <v>219</v>
      </c>
      <c r="B8" s="43" t="s">
        <v>54</v>
      </c>
      <c r="C8" s="225">
        <f>C9+C10+C11</f>
        <v>19892.2</v>
      </c>
      <c r="D8" s="226">
        <f>D9+D10+D11</f>
        <v>4510.0000000000009</v>
      </c>
      <c r="E8" s="174">
        <f>D8/C8*100</f>
        <v>22.672203175113868</v>
      </c>
      <c r="F8" s="176"/>
    </row>
    <row r="9" spans="1:7" x14ac:dyDescent="0.25">
      <c r="A9" s="253"/>
      <c r="B9" s="43" t="s">
        <v>55</v>
      </c>
      <c r="C9" s="225"/>
      <c r="D9" s="123"/>
      <c r="E9" s="43"/>
      <c r="F9" s="176"/>
    </row>
    <row r="10" spans="1:7" x14ac:dyDescent="0.25">
      <c r="A10" s="253"/>
      <c r="B10" s="43" t="s">
        <v>56</v>
      </c>
      <c r="C10" s="225">
        <f>C13+C16+C19+C22+C25+C28+C31</f>
        <v>19892.2</v>
      </c>
      <c r="D10" s="226">
        <f>D13+D16+D19+D22+D25+D28+D31</f>
        <v>4510.0000000000009</v>
      </c>
      <c r="E10" s="174">
        <f t="shared" ref="E10" si="0">D10/C10*100</f>
        <v>22.672203175113868</v>
      </c>
      <c r="F10" s="176"/>
    </row>
    <row r="11" spans="1:7" x14ac:dyDescent="0.25">
      <c r="A11" s="253"/>
      <c r="B11" s="43" t="s">
        <v>57</v>
      </c>
      <c r="C11" s="225"/>
      <c r="D11" s="123"/>
      <c r="E11" s="43"/>
      <c r="F11" s="176"/>
    </row>
    <row r="12" spans="1:7" x14ac:dyDescent="0.25">
      <c r="A12" s="292" t="s">
        <v>483</v>
      </c>
      <c r="B12" s="45" t="s">
        <v>55</v>
      </c>
      <c r="C12" s="55"/>
      <c r="D12" s="55"/>
      <c r="E12" s="45"/>
      <c r="F12" s="57"/>
    </row>
    <row r="13" spans="1:7" ht="26.25" x14ac:dyDescent="0.25">
      <c r="A13" s="298"/>
      <c r="B13" s="45" t="s">
        <v>56</v>
      </c>
      <c r="C13" s="55">
        <v>2172.1999999999998</v>
      </c>
      <c r="D13" s="127">
        <v>964.1</v>
      </c>
      <c r="E13" s="77">
        <f>D13/C13*100</f>
        <v>44.383574256514137</v>
      </c>
      <c r="F13" s="37" t="s">
        <v>490</v>
      </c>
      <c r="G13" s="33"/>
    </row>
    <row r="14" spans="1:7" x14ac:dyDescent="0.25">
      <c r="A14" s="299"/>
      <c r="B14" s="45" t="s">
        <v>57</v>
      </c>
      <c r="C14" s="55"/>
      <c r="D14" s="55"/>
      <c r="E14" s="77"/>
      <c r="F14" s="26"/>
      <c r="G14" s="33"/>
    </row>
    <row r="15" spans="1:7" x14ac:dyDescent="0.25">
      <c r="A15" s="292" t="s">
        <v>484</v>
      </c>
      <c r="B15" s="45" t="s">
        <v>55</v>
      </c>
      <c r="C15" s="45"/>
      <c r="D15" s="45"/>
      <c r="E15" s="77"/>
      <c r="F15" s="26"/>
      <c r="G15" s="33"/>
    </row>
    <row r="16" spans="1:7" ht="26.25" x14ac:dyDescent="0.25">
      <c r="A16" s="298"/>
      <c r="B16" s="45" t="s">
        <v>56</v>
      </c>
      <c r="C16" s="77">
        <v>8620</v>
      </c>
      <c r="D16" s="45">
        <v>3475.3</v>
      </c>
      <c r="E16" s="77">
        <f t="shared" ref="E16:E31" si="1">D16/C16*100</f>
        <v>40.316705336426914</v>
      </c>
      <c r="F16" s="37" t="s">
        <v>490</v>
      </c>
      <c r="G16" s="33"/>
    </row>
    <row r="17" spans="1:6" x14ac:dyDescent="0.25">
      <c r="A17" s="299"/>
      <c r="B17" s="45" t="s">
        <v>57</v>
      </c>
      <c r="C17" s="45"/>
      <c r="D17" s="45"/>
      <c r="E17" s="45"/>
      <c r="F17" s="57"/>
    </row>
    <row r="18" spans="1:6" x14ac:dyDescent="0.25">
      <c r="A18" s="292" t="s">
        <v>485</v>
      </c>
      <c r="B18" s="45" t="s">
        <v>55</v>
      </c>
      <c r="C18" s="45"/>
      <c r="D18" s="45"/>
      <c r="E18" s="45"/>
      <c r="F18" s="57"/>
    </row>
    <row r="19" spans="1:6" ht="39" x14ac:dyDescent="0.25">
      <c r="A19" s="340"/>
      <c r="B19" s="45" t="s">
        <v>56</v>
      </c>
      <c r="C19" s="45">
        <v>2306.1999999999998</v>
      </c>
      <c r="D19" s="45">
        <v>70.599999999999994</v>
      </c>
      <c r="E19" s="77">
        <f t="shared" si="1"/>
        <v>3.061312982395282</v>
      </c>
      <c r="F19" s="50" t="s">
        <v>619</v>
      </c>
    </row>
    <row r="20" spans="1:6" ht="27.75" customHeight="1" x14ac:dyDescent="0.25">
      <c r="A20" s="341"/>
      <c r="B20" s="45" t="s">
        <v>57</v>
      </c>
      <c r="C20" s="45"/>
      <c r="D20" s="45"/>
      <c r="E20" s="45"/>
      <c r="F20" s="57"/>
    </row>
    <row r="21" spans="1:6" ht="21.75" customHeight="1" x14ac:dyDescent="0.25">
      <c r="A21" s="292" t="s">
        <v>486</v>
      </c>
      <c r="B21" s="73" t="s">
        <v>55</v>
      </c>
      <c r="C21" s="73"/>
      <c r="D21" s="73"/>
      <c r="E21" s="73"/>
      <c r="F21" s="59"/>
    </row>
    <row r="22" spans="1:6" ht="122.25" customHeight="1" x14ac:dyDescent="0.25">
      <c r="A22" s="342"/>
      <c r="B22" s="73" t="s">
        <v>56</v>
      </c>
      <c r="C22" s="74">
        <v>5800</v>
      </c>
      <c r="D22" s="73">
        <v>0</v>
      </c>
      <c r="E22" s="73">
        <f t="shared" si="1"/>
        <v>0</v>
      </c>
      <c r="F22" s="38" t="s">
        <v>491</v>
      </c>
    </row>
    <row r="23" spans="1:6" ht="16.5" customHeight="1" x14ac:dyDescent="0.25">
      <c r="A23" s="343"/>
      <c r="B23" s="73" t="s">
        <v>57</v>
      </c>
      <c r="C23" s="73"/>
      <c r="D23" s="73"/>
      <c r="E23" s="73"/>
      <c r="F23" s="59"/>
    </row>
    <row r="24" spans="1:6" ht="15" customHeight="1" x14ac:dyDescent="0.25">
      <c r="A24" s="292" t="s">
        <v>487</v>
      </c>
      <c r="B24" s="45" t="s">
        <v>55</v>
      </c>
      <c r="C24" s="45"/>
      <c r="D24" s="45"/>
      <c r="E24" s="45"/>
      <c r="F24" s="57"/>
    </row>
    <row r="25" spans="1:6" ht="39" x14ac:dyDescent="0.25">
      <c r="A25" s="340"/>
      <c r="B25" s="45" t="s">
        <v>56</v>
      </c>
      <c r="C25" s="45">
        <v>97.6</v>
      </c>
      <c r="D25" s="45">
        <v>0</v>
      </c>
      <c r="E25" s="45">
        <f t="shared" si="1"/>
        <v>0</v>
      </c>
      <c r="F25" s="50" t="s">
        <v>618</v>
      </c>
    </row>
    <row r="26" spans="1:6" ht="32.25" customHeight="1" x14ac:dyDescent="0.25">
      <c r="A26" s="341"/>
      <c r="B26" s="45" t="s">
        <v>57</v>
      </c>
      <c r="C26" s="45"/>
      <c r="D26" s="45"/>
      <c r="E26" s="45"/>
      <c r="F26" s="57"/>
    </row>
    <row r="27" spans="1:6" ht="20.25" customHeight="1" x14ac:dyDescent="0.25">
      <c r="A27" s="292" t="s">
        <v>488</v>
      </c>
      <c r="B27" s="45" t="s">
        <v>55</v>
      </c>
      <c r="C27" s="45"/>
      <c r="D27" s="45"/>
      <c r="E27" s="45"/>
      <c r="F27" s="57"/>
    </row>
    <row r="28" spans="1:6" ht="40.5" customHeight="1" x14ac:dyDescent="0.25">
      <c r="A28" s="340"/>
      <c r="B28" s="45" t="s">
        <v>56</v>
      </c>
      <c r="C28" s="45">
        <v>96.2</v>
      </c>
      <c r="D28" s="45">
        <v>0</v>
      </c>
      <c r="E28" s="45">
        <f t="shared" si="1"/>
        <v>0</v>
      </c>
      <c r="F28" s="50" t="s">
        <v>618</v>
      </c>
    </row>
    <row r="29" spans="1:6" ht="31.5" customHeight="1" x14ac:dyDescent="0.25">
      <c r="A29" s="341"/>
      <c r="B29" s="45" t="s">
        <v>57</v>
      </c>
      <c r="C29" s="45"/>
      <c r="D29" s="45"/>
      <c r="E29" s="45"/>
      <c r="F29" s="57"/>
    </row>
    <row r="30" spans="1:6" x14ac:dyDescent="0.25">
      <c r="A30" s="292" t="s">
        <v>489</v>
      </c>
      <c r="B30" s="45" t="s">
        <v>55</v>
      </c>
      <c r="C30" s="45"/>
      <c r="D30" s="45"/>
      <c r="E30" s="45"/>
      <c r="F30" s="57"/>
    </row>
    <row r="31" spans="1:6" ht="39" x14ac:dyDescent="0.25">
      <c r="A31" s="293"/>
      <c r="B31" s="45" t="s">
        <v>56</v>
      </c>
      <c r="C31" s="77">
        <v>800</v>
      </c>
      <c r="D31" s="45">
        <v>0</v>
      </c>
      <c r="E31" s="45">
        <f t="shared" si="1"/>
        <v>0</v>
      </c>
      <c r="F31" s="37" t="s">
        <v>492</v>
      </c>
    </row>
    <row r="32" spans="1:6" x14ac:dyDescent="0.25">
      <c r="A32" s="294"/>
      <c r="B32" s="45" t="s">
        <v>57</v>
      </c>
      <c r="C32" s="57"/>
      <c r="D32" s="57"/>
      <c r="E32" s="57"/>
      <c r="F32" s="57"/>
    </row>
  </sheetData>
  <mergeCells count="10">
    <mergeCell ref="A18:A20"/>
    <mergeCell ref="A21:A23"/>
    <mergeCell ref="A24:A26"/>
    <mergeCell ref="A27:A29"/>
    <mergeCell ref="A30:A32"/>
    <mergeCell ref="A3:E3"/>
    <mergeCell ref="A8:A11"/>
    <mergeCell ref="A4:E4"/>
    <mergeCell ref="A12:A14"/>
    <mergeCell ref="A15:A17"/>
  </mergeCells>
  <pageMargins left="0.7" right="0.7" top="0.75" bottom="0.75" header="0.3" footer="0.3"/>
  <pageSetup paperSize="9"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92"/>
  <sheetViews>
    <sheetView workbookViewId="0">
      <selection activeCell="D5" sqref="D5"/>
    </sheetView>
  </sheetViews>
  <sheetFormatPr defaultRowHeight="15" x14ac:dyDescent="0.25"/>
  <cols>
    <col min="1" max="1" width="41.28515625" customWidth="1"/>
    <col min="2" max="2" width="27.42578125" customWidth="1"/>
    <col min="3" max="3" width="13.85546875" customWidth="1"/>
    <col min="4" max="4" width="12.42578125" customWidth="1"/>
    <col min="5" max="5" width="10.28515625" customWidth="1"/>
    <col min="6" max="6" width="28" customWidth="1"/>
  </cols>
  <sheetData>
    <row r="3" spans="1:8" x14ac:dyDescent="0.25">
      <c r="A3" s="252" t="s">
        <v>48</v>
      </c>
      <c r="B3" s="252"/>
      <c r="C3" s="252"/>
      <c r="D3" s="252"/>
      <c r="E3" s="252"/>
    </row>
    <row r="4" spans="1:8" s="1" customFormat="1" x14ac:dyDescent="0.25">
      <c r="A4" s="283" t="s">
        <v>61</v>
      </c>
      <c r="B4" s="283"/>
      <c r="C4" s="283"/>
      <c r="D4" s="283"/>
      <c r="E4" s="283"/>
    </row>
    <row r="5" spans="1:8" x14ac:dyDescent="0.25">
      <c r="A5" s="10"/>
      <c r="B5" s="10"/>
      <c r="C5" s="10"/>
      <c r="D5" s="10"/>
      <c r="E5" s="10"/>
    </row>
    <row r="6" spans="1:8" ht="89.25" x14ac:dyDescent="0.25">
      <c r="A6" s="51" t="s">
        <v>49</v>
      </c>
      <c r="B6" s="51" t="s">
        <v>50</v>
      </c>
      <c r="C6" s="51" t="s">
        <v>51</v>
      </c>
      <c r="D6" s="51" t="s">
        <v>52</v>
      </c>
      <c r="E6" s="51" t="s">
        <v>53</v>
      </c>
      <c r="F6" s="38" t="s">
        <v>129</v>
      </c>
    </row>
    <row r="7" spans="1:8" x14ac:dyDescent="0.25">
      <c r="A7" s="45">
        <v>1</v>
      </c>
      <c r="B7" s="45">
        <v>2</v>
      </c>
      <c r="C7" s="45">
        <v>3</v>
      </c>
      <c r="D7" s="45">
        <v>4</v>
      </c>
      <c r="E7" s="45">
        <v>5</v>
      </c>
      <c r="F7" s="57">
        <v>6</v>
      </c>
    </row>
    <row r="8" spans="1:8" x14ac:dyDescent="0.25">
      <c r="A8" s="295" t="s">
        <v>247</v>
      </c>
      <c r="B8" s="22" t="s">
        <v>54</v>
      </c>
      <c r="C8" s="78">
        <f>C9+C10+C11</f>
        <v>12376.8</v>
      </c>
      <c r="D8" s="78">
        <f>D9+D10+D11</f>
        <v>6184</v>
      </c>
      <c r="E8" s="63">
        <f>D8/C8*100</f>
        <v>49.964449615409478</v>
      </c>
      <c r="F8" s="64"/>
    </row>
    <row r="9" spans="1:8" x14ac:dyDescent="0.25">
      <c r="A9" s="295"/>
      <c r="B9" s="22" t="s">
        <v>55</v>
      </c>
      <c r="C9" s="22"/>
      <c r="D9" s="22"/>
      <c r="E9" s="22"/>
      <c r="F9" s="64"/>
      <c r="H9" s="35"/>
    </row>
    <row r="10" spans="1:8" x14ac:dyDescent="0.25">
      <c r="A10" s="295"/>
      <c r="B10" s="22" t="s">
        <v>56</v>
      </c>
      <c r="C10" s="63">
        <f>C13+C82</f>
        <v>12376.8</v>
      </c>
      <c r="D10" s="63">
        <f>D13+D82</f>
        <v>6184</v>
      </c>
      <c r="E10" s="63">
        <f t="shared" ref="E10:E73" si="0">D10/C10*100</f>
        <v>49.964449615409478</v>
      </c>
      <c r="F10" s="64"/>
    </row>
    <row r="11" spans="1:8" x14ac:dyDescent="0.25">
      <c r="A11" s="295"/>
      <c r="B11" s="22" t="s">
        <v>57</v>
      </c>
      <c r="C11" s="78"/>
      <c r="D11" s="78"/>
      <c r="E11" s="79"/>
      <c r="F11" s="64"/>
      <c r="H11" s="35"/>
    </row>
    <row r="12" spans="1:8" x14ac:dyDescent="0.25">
      <c r="A12" s="263" t="s">
        <v>220</v>
      </c>
      <c r="B12" s="80" t="s">
        <v>55</v>
      </c>
      <c r="C12" s="81">
        <v>0</v>
      </c>
      <c r="D12" s="81">
        <v>0</v>
      </c>
      <c r="E12" s="81"/>
      <c r="F12" s="82"/>
    </row>
    <row r="13" spans="1:8" x14ac:dyDescent="0.25">
      <c r="A13" s="263"/>
      <c r="B13" s="80" t="s">
        <v>56</v>
      </c>
      <c r="C13" s="83">
        <f>C16+C19+C22+C25+C28+C31+C34+C37+C40+C43+C46+C49+C52+C55+C58+C61+C64+C67+C70+C73+C76+C79</f>
        <v>1451.8</v>
      </c>
      <c r="D13" s="83">
        <f>D16+D19+D22+D25+D28+D31+D34+D37+D40+D43+D46+D49+D52+D55+D58+D61+D64+D67+D70+D73+D76+D79</f>
        <v>280.2</v>
      </c>
      <c r="E13" s="83">
        <f t="shared" si="0"/>
        <v>19.300179088028653</v>
      </c>
      <c r="F13" s="82"/>
    </row>
    <row r="14" spans="1:8" ht="28.5" customHeight="1" x14ac:dyDescent="0.25">
      <c r="A14" s="263"/>
      <c r="B14" s="80" t="s">
        <v>57</v>
      </c>
      <c r="C14" s="81"/>
      <c r="D14" s="81"/>
      <c r="E14" s="81"/>
      <c r="F14" s="82"/>
    </row>
    <row r="15" spans="1:8" x14ac:dyDescent="0.25">
      <c r="A15" s="251" t="s">
        <v>221</v>
      </c>
      <c r="B15" s="21" t="s">
        <v>55</v>
      </c>
      <c r="C15" s="45"/>
      <c r="D15" s="45"/>
      <c r="E15" s="45"/>
      <c r="F15" s="57"/>
    </row>
    <row r="16" spans="1:8" ht="39" x14ac:dyDescent="0.25">
      <c r="A16" s="251"/>
      <c r="B16" s="21" t="s">
        <v>56</v>
      </c>
      <c r="C16" s="77">
        <v>61</v>
      </c>
      <c r="D16" s="45">
        <v>37.6</v>
      </c>
      <c r="E16" s="77">
        <f t="shared" si="0"/>
        <v>61.639344262295083</v>
      </c>
      <c r="F16" s="54" t="s">
        <v>505</v>
      </c>
    </row>
    <row r="17" spans="1:6" ht="27" customHeight="1" x14ac:dyDescent="0.25">
      <c r="A17" s="251"/>
      <c r="B17" s="21" t="s">
        <v>57</v>
      </c>
      <c r="C17" s="45"/>
      <c r="D17" s="45"/>
      <c r="E17" s="45"/>
      <c r="F17" s="45"/>
    </row>
    <row r="18" spans="1:6" x14ac:dyDescent="0.25">
      <c r="A18" s="251" t="s">
        <v>222</v>
      </c>
      <c r="B18" s="21" t="s">
        <v>55</v>
      </c>
      <c r="C18" s="45"/>
      <c r="D18" s="45"/>
      <c r="E18" s="45"/>
      <c r="F18" s="45"/>
    </row>
    <row r="19" spans="1:6" ht="40.5" customHeight="1" x14ac:dyDescent="0.25">
      <c r="A19" s="251"/>
      <c r="B19" s="21" t="s">
        <v>56</v>
      </c>
      <c r="C19" s="77">
        <v>10</v>
      </c>
      <c r="D19" s="45">
        <v>0</v>
      </c>
      <c r="E19" s="45">
        <f t="shared" si="0"/>
        <v>0</v>
      </c>
      <c r="F19" s="54" t="s">
        <v>520</v>
      </c>
    </row>
    <row r="20" spans="1:6" ht="16.5" customHeight="1" x14ac:dyDescent="0.25">
      <c r="A20" s="251"/>
      <c r="B20" s="21" t="s">
        <v>57</v>
      </c>
      <c r="C20" s="45"/>
      <c r="D20" s="45"/>
      <c r="E20" s="45"/>
      <c r="F20" s="45"/>
    </row>
    <row r="21" spans="1:6" x14ac:dyDescent="0.25">
      <c r="A21" s="251" t="s">
        <v>223</v>
      </c>
      <c r="B21" s="21" t="s">
        <v>55</v>
      </c>
      <c r="C21" s="45"/>
      <c r="D21" s="45"/>
      <c r="E21" s="45"/>
      <c r="F21" s="45"/>
    </row>
    <row r="22" spans="1:6" ht="26.25" x14ac:dyDescent="0.25">
      <c r="A22" s="251"/>
      <c r="B22" s="21" t="s">
        <v>56</v>
      </c>
      <c r="C22" s="77">
        <v>170</v>
      </c>
      <c r="D22" s="45">
        <v>31.6</v>
      </c>
      <c r="E22" s="77">
        <f t="shared" si="0"/>
        <v>18.588235294117649</v>
      </c>
      <c r="F22" s="54" t="s">
        <v>506</v>
      </c>
    </row>
    <row r="23" spans="1:6" ht="15.75" customHeight="1" x14ac:dyDescent="0.25">
      <c r="A23" s="251"/>
      <c r="B23" s="21" t="s">
        <v>57</v>
      </c>
      <c r="C23" s="45"/>
      <c r="D23" s="45"/>
      <c r="E23" s="45"/>
      <c r="F23" s="45"/>
    </row>
    <row r="24" spans="1:6" x14ac:dyDescent="0.25">
      <c r="A24" s="251" t="s">
        <v>224</v>
      </c>
      <c r="B24" s="21" t="s">
        <v>55</v>
      </c>
      <c r="C24" s="45"/>
      <c r="D24" s="45"/>
      <c r="E24" s="45"/>
      <c r="F24" s="45"/>
    </row>
    <row r="25" spans="1:6" ht="28.5" customHeight="1" x14ac:dyDescent="0.25">
      <c r="A25" s="251"/>
      <c r="B25" s="21" t="s">
        <v>56</v>
      </c>
      <c r="C25" s="45">
        <v>21.7</v>
      </c>
      <c r="D25" s="45">
        <v>0</v>
      </c>
      <c r="E25" s="45">
        <f t="shared" si="0"/>
        <v>0</v>
      </c>
      <c r="F25" s="54" t="s">
        <v>507</v>
      </c>
    </row>
    <row r="26" spans="1:6" x14ac:dyDescent="0.25">
      <c r="A26" s="251"/>
      <c r="B26" s="21" t="s">
        <v>57</v>
      </c>
      <c r="C26" s="45"/>
      <c r="D26" s="45"/>
      <c r="E26" s="45"/>
      <c r="F26" s="45"/>
    </row>
    <row r="27" spans="1:6" x14ac:dyDescent="0.25">
      <c r="A27" s="251" t="s">
        <v>225</v>
      </c>
      <c r="B27" s="21" t="s">
        <v>55</v>
      </c>
      <c r="C27" s="45"/>
      <c r="D27" s="45"/>
      <c r="E27" s="45"/>
      <c r="F27" s="45"/>
    </row>
    <row r="28" spans="1:6" ht="26.25" x14ac:dyDescent="0.25">
      <c r="A28" s="251"/>
      <c r="B28" s="21" t="s">
        <v>56</v>
      </c>
      <c r="C28" s="77">
        <v>10</v>
      </c>
      <c r="D28" s="77">
        <v>0</v>
      </c>
      <c r="E28" s="45">
        <f t="shared" si="0"/>
        <v>0</v>
      </c>
      <c r="F28" s="54" t="s">
        <v>508</v>
      </c>
    </row>
    <row r="29" spans="1:6" ht="20.25" customHeight="1" x14ac:dyDescent="0.25">
      <c r="A29" s="251"/>
      <c r="B29" s="21" t="s">
        <v>57</v>
      </c>
      <c r="C29" s="45"/>
      <c r="D29" s="45"/>
      <c r="E29" s="45"/>
      <c r="F29" s="45"/>
    </row>
    <row r="30" spans="1:6" x14ac:dyDescent="0.25">
      <c r="A30" s="251" t="s">
        <v>226</v>
      </c>
      <c r="B30" s="21" t="s">
        <v>55</v>
      </c>
      <c r="C30" s="45"/>
      <c r="D30" s="45"/>
      <c r="E30" s="45"/>
      <c r="F30" s="45"/>
    </row>
    <row r="31" spans="1:6" ht="39" x14ac:dyDescent="0.25">
      <c r="A31" s="251"/>
      <c r="B31" s="21" t="s">
        <v>56</v>
      </c>
      <c r="C31" s="77">
        <v>110</v>
      </c>
      <c r="D31" s="45">
        <v>30.5</v>
      </c>
      <c r="E31" s="77">
        <f t="shared" si="0"/>
        <v>27.727272727272727</v>
      </c>
      <c r="F31" s="37" t="s">
        <v>522</v>
      </c>
    </row>
    <row r="32" spans="1:6" ht="14.25" customHeight="1" x14ac:dyDescent="0.25">
      <c r="A32" s="251"/>
      <c r="B32" s="21" t="s">
        <v>57</v>
      </c>
      <c r="C32" s="45"/>
      <c r="D32" s="45"/>
      <c r="E32" s="45"/>
      <c r="F32" s="45"/>
    </row>
    <row r="33" spans="1:6" x14ac:dyDescent="0.25">
      <c r="A33" s="251" t="s">
        <v>227</v>
      </c>
      <c r="B33" s="21" t="s">
        <v>55</v>
      </c>
      <c r="C33" s="45"/>
      <c r="D33" s="45"/>
      <c r="E33" s="45"/>
      <c r="F33" s="45"/>
    </row>
    <row r="34" spans="1:6" ht="45.75" customHeight="1" x14ac:dyDescent="0.25">
      <c r="A34" s="251"/>
      <c r="B34" s="21" t="s">
        <v>56</v>
      </c>
      <c r="C34" s="77">
        <v>295</v>
      </c>
      <c r="D34" s="45">
        <v>7.9</v>
      </c>
      <c r="E34" s="77">
        <f t="shared" si="0"/>
        <v>2.6779661016949152</v>
      </c>
      <c r="F34" s="54" t="s">
        <v>509</v>
      </c>
    </row>
    <row r="35" spans="1:6" ht="12.75" customHeight="1" x14ac:dyDescent="0.25">
      <c r="A35" s="251"/>
      <c r="B35" s="21" t="s">
        <v>57</v>
      </c>
      <c r="C35" s="45"/>
      <c r="D35" s="45"/>
      <c r="E35" s="45"/>
      <c r="F35" s="45"/>
    </row>
    <row r="36" spans="1:6" x14ac:dyDescent="0.25">
      <c r="A36" s="251" t="s">
        <v>228</v>
      </c>
      <c r="B36" s="21" t="s">
        <v>55</v>
      </c>
      <c r="C36" s="45"/>
      <c r="D36" s="45"/>
      <c r="E36" s="45"/>
      <c r="F36" s="45"/>
    </row>
    <row r="37" spans="1:6" ht="39" x14ac:dyDescent="0.25">
      <c r="A37" s="251"/>
      <c r="B37" s="21" t="s">
        <v>56</v>
      </c>
      <c r="C37" s="77">
        <v>20</v>
      </c>
      <c r="D37" s="45">
        <v>0</v>
      </c>
      <c r="E37" s="45">
        <f t="shared" si="0"/>
        <v>0</v>
      </c>
      <c r="F37" s="54" t="s">
        <v>510</v>
      </c>
    </row>
    <row r="38" spans="1:6" ht="12.75" customHeight="1" x14ac:dyDescent="0.25">
      <c r="A38" s="251"/>
      <c r="B38" s="21" t="s">
        <v>57</v>
      </c>
      <c r="C38" s="45"/>
      <c r="D38" s="45"/>
      <c r="E38" s="45"/>
      <c r="F38" s="45"/>
    </row>
    <row r="39" spans="1:6" x14ac:dyDescent="0.25">
      <c r="A39" s="251" t="s">
        <v>229</v>
      </c>
      <c r="B39" s="21" t="s">
        <v>55</v>
      </c>
      <c r="C39" s="45"/>
      <c r="D39" s="45"/>
      <c r="E39" s="45"/>
      <c r="F39" s="45"/>
    </row>
    <row r="40" spans="1:6" x14ac:dyDescent="0.25">
      <c r="A40" s="251"/>
      <c r="B40" s="21" t="s">
        <v>56</v>
      </c>
      <c r="C40" s="77">
        <v>8</v>
      </c>
      <c r="D40" s="45">
        <v>3.2</v>
      </c>
      <c r="E40" s="45">
        <f t="shared" si="0"/>
        <v>40</v>
      </c>
      <c r="F40" s="84" t="s">
        <v>511</v>
      </c>
    </row>
    <row r="41" spans="1:6" ht="26.25" customHeight="1" x14ac:dyDescent="0.25">
      <c r="A41" s="251"/>
      <c r="B41" s="21" t="s">
        <v>57</v>
      </c>
      <c r="C41" s="45"/>
      <c r="D41" s="45"/>
      <c r="E41" s="45"/>
      <c r="F41" s="45"/>
    </row>
    <row r="42" spans="1:6" x14ac:dyDescent="0.25">
      <c r="A42" s="251" t="s">
        <v>230</v>
      </c>
      <c r="B42" s="21" t="s">
        <v>55</v>
      </c>
      <c r="C42" s="45"/>
      <c r="D42" s="45"/>
      <c r="E42" s="45"/>
      <c r="F42" s="45"/>
    </row>
    <row r="43" spans="1:6" ht="39" x14ac:dyDescent="0.25">
      <c r="A43" s="251"/>
      <c r="B43" s="21" t="s">
        <v>56</v>
      </c>
      <c r="C43" s="77">
        <v>5</v>
      </c>
      <c r="D43" s="45">
        <v>0</v>
      </c>
      <c r="E43" s="45">
        <f t="shared" si="0"/>
        <v>0</v>
      </c>
      <c r="F43" s="54" t="s">
        <v>512</v>
      </c>
    </row>
    <row r="44" spans="1:6" x14ac:dyDescent="0.25">
      <c r="A44" s="251"/>
      <c r="B44" s="21" t="s">
        <v>57</v>
      </c>
      <c r="C44" s="45"/>
      <c r="D44" s="45"/>
      <c r="E44" s="45"/>
      <c r="F44" s="45"/>
    </row>
    <row r="45" spans="1:6" x14ac:dyDescent="0.25">
      <c r="A45" s="251" t="s">
        <v>231</v>
      </c>
      <c r="B45" s="21" t="s">
        <v>55</v>
      </c>
      <c r="C45" s="45"/>
      <c r="D45" s="45"/>
      <c r="E45" s="45"/>
      <c r="F45" s="45"/>
    </row>
    <row r="46" spans="1:6" ht="39" x14ac:dyDescent="0.25">
      <c r="A46" s="251"/>
      <c r="B46" s="21" t="s">
        <v>56</v>
      </c>
      <c r="C46" s="77">
        <v>5</v>
      </c>
      <c r="D46" s="45">
        <v>0</v>
      </c>
      <c r="E46" s="45">
        <f t="shared" si="0"/>
        <v>0</v>
      </c>
      <c r="F46" s="54" t="s">
        <v>513</v>
      </c>
    </row>
    <row r="47" spans="1:6" x14ac:dyDescent="0.25">
      <c r="A47" s="251"/>
      <c r="B47" s="21" t="s">
        <v>57</v>
      </c>
      <c r="C47" s="45"/>
      <c r="D47" s="45"/>
      <c r="E47" s="45"/>
      <c r="F47" s="45"/>
    </row>
    <row r="48" spans="1:6" x14ac:dyDescent="0.25">
      <c r="A48" s="251" t="s">
        <v>232</v>
      </c>
      <c r="B48" s="21" t="s">
        <v>55</v>
      </c>
      <c r="C48" s="45"/>
      <c r="D48" s="45"/>
      <c r="E48" s="45"/>
      <c r="F48" s="45"/>
    </row>
    <row r="49" spans="1:6" ht="26.25" x14ac:dyDescent="0.25">
      <c r="A49" s="251"/>
      <c r="B49" s="21" t="s">
        <v>56</v>
      </c>
      <c r="C49" s="77">
        <v>25</v>
      </c>
      <c r="D49" s="77">
        <v>4</v>
      </c>
      <c r="E49" s="45">
        <f t="shared" si="0"/>
        <v>16</v>
      </c>
      <c r="F49" s="37" t="s">
        <v>523</v>
      </c>
    </row>
    <row r="50" spans="1:6" ht="15.75" customHeight="1" x14ac:dyDescent="0.25">
      <c r="A50" s="251"/>
      <c r="B50" s="21" t="s">
        <v>57</v>
      </c>
      <c r="C50" s="45"/>
      <c r="D50" s="45"/>
      <c r="E50" s="45"/>
      <c r="F50" s="45"/>
    </row>
    <row r="51" spans="1:6" x14ac:dyDescent="0.25">
      <c r="A51" s="251" t="s">
        <v>233</v>
      </c>
      <c r="B51" s="21" t="s">
        <v>55</v>
      </c>
      <c r="C51" s="45"/>
      <c r="D51" s="45"/>
      <c r="E51" s="45"/>
      <c r="F51" s="45"/>
    </row>
    <row r="52" spans="1:6" x14ac:dyDescent="0.25">
      <c r="A52" s="251"/>
      <c r="B52" s="21" t="s">
        <v>56</v>
      </c>
      <c r="C52" s="77">
        <v>10</v>
      </c>
      <c r="D52" s="45">
        <v>0</v>
      </c>
      <c r="E52" s="45">
        <f t="shared" si="0"/>
        <v>0</v>
      </c>
      <c r="F52" s="84" t="s">
        <v>514</v>
      </c>
    </row>
    <row r="53" spans="1:6" x14ac:dyDescent="0.25">
      <c r="A53" s="251"/>
      <c r="B53" s="21" t="s">
        <v>57</v>
      </c>
      <c r="C53" s="45"/>
      <c r="D53" s="45"/>
      <c r="E53" s="45"/>
      <c r="F53" s="45"/>
    </row>
    <row r="54" spans="1:6" x14ac:dyDescent="0.25">
      <c r="A54" s="251" t="s">
        <v>234</v>
      </c>
      <c r="B54" s="21" t="s">
        <v>55</v>
      </c>
      <c r="C54" s="45"/>
      <c r="D54" s="45"/>
      <c r="E54" s="45"/>
      <c r="F54" s="45"/>
    </row>
    <row r="55" spans="1:6" x14ac:dyDescent="0.25">
      <c r="A55" s="251"/>
      <c r="B55" s="21" t="s">
        <v>56</v>
      </c>
      <c r="C55" s="77">
        <v>5</v>
      </c>
      <c r="D55" s="45">
        <v>0</v>
      </c>
      <c r="E55" s="45">
        <f t="shared" si="0"/>
        <v>0</v>
      </c>
      <c r="F55" s="84" t="s">
        <v>515</v>
      </c>
    </row>
    <row r="56" spans="1:6" x14ac:dyDescent="0.25">
      <c r="A56" s="251"/>
      <c r="B56" s="21" t="s">
        <v>57</v>
      </c>
      <c r="C56" s="45"/>
      <c r="D56" s="45"/>
      <c r="E56" s="45"/>
      <c r="F56" s="45"/>
    </row>
    <row r="57" spans="1:6" x14ac:dyDescent="0.25">
      <c r="A57" s="251" t="s">
        <v>235</v>
      </c>
      <c r="B57" s="21" t="s">
        <v>55</v>
      </c>
      <c r="C57" s="45"/>
      <c r="D57" s="45"/>
      <c r="E57" s="45"/>
      <c r="F57" s="45"/>
    </row>
    <row r="58" spans="1:6" ht="26.25" x14ac:dyDescent="0.25">
      <c r="A58" s="251"/>
      <c r="B58" s="21" t="s">
        <v>56</v>
      </c>
      <c r="C58" s="77">
        <v>10</v>
      </c>
      <c r="D58" s="45">
        <v>0</v>
      </c>
      <c r="E58" s="45">
        <f t="shared" si="0"/>
        <v>0</v>
      </c>
      <c r="F58" s="54" t="s">
        <v>516</v>
      </c>
    </row>
    <row r="59" spans="1:6" ht="36.75" customHeight="1" x14ac:dyDescent="0.25">
      <c r="A59" s="251"/>
      <c r="B59" s="21" t="s">
        <v>57</v>
      </c>
      <c r="C59" s="45"/>
      <c r="D59" s="45"/>
      <c r="E59" s="45"/>
      <c r="F59" s="45"/>
    </row>
    <row r="60" spans="1:6" x14ac:dyDescent="0.25">
      <c r="A60" s="251" t="s">
        <v>236</v>
      </c>
      <c r="B60" s="21" t="s">
        <v>55</v>
      </c>
      <c r="C60" s="45"/>
      <c r="D60" s="45"/>
      <c r="E60" s="45"/>
      <c r="F60" s="45"/>
    </row>
    <row r="61" spans="1:6" x14ac:dyDescent="0.25">
      <c r="A61" s="251"/>
      <c r="B61" s="21" t="s">
        <v>56</v>
      </c>
      <c r="C61" s="77">
        <v>10</v>
      </c>
      <c r="D61" s="45">
        <v>0</v>
      </c>
      <c r="E61" s="45">
        <f t="shared" si="0"/>
        <v>0</v>
      </c>
      <c r="F61" s="54" t="s">
        <v>517</v>
      </c>
    </row>
    <row r="62" spans="1:6" ht="15" customHeight="1" x14ac:dyDescent="0.25">
      <c r="A62" s="251"/>
      <c r="B62" s="21" t="s">
        <v>57</v>
      </c>
      <c r="C62" s="45"/>
      <c r="D62" s="45"/>
      <c r="E62" s="45"/>
      <c r="F62" s="45"/>
    </row>
    <row r="63" spans="1:6" x14ac:dyDescent="0.25">
      <c r="A63" s="251" t="s">
        <v>237</v>
      </c>
      <c r="B63" s="21" t="s">
        <v>55</v>
      </c>
      <c r="C63" s="45"/>
      <c r="D63" s="45"/>
      <c r="E63" s="45"/>
      <c r="F63" s="45"/>
    </row>
    <row r="64" spans="1:6" x14ac:dyDescent="0.25">
      <c r="A64" s="251"/>
      <c r="B64" s="21" t="s">
        <v>56</v>
      </c>
      <c r="C64" s="45">
        <v>0</v>
      </c>
      <c r="D64" s="45">
        <v>0</v>
      </c>
      <c r="E64" s="45" t="e">
        <f t="shared" si="0"/>
        <v>#DIV/0!</v>
      </c>
      <c r="F64" s="45"/>
    </row>
    <row r="65" spans="1:6" ht="36" customHeight="1" x14ac:dyDescent="0.25">
      <c r="A65" s="251"/>
      <c r="B65" s="21" t="s">
        <v>57</v>
      </c>
      <c r="C65" s="45"/>
      <c r="D65" s="45"/>
      <c r="E65" s="45"/>
      <c r="F65" s="45"/>
    </row>
    <row r="66" spans="1:6" x14ac:dyDescent="0.25">
      <c r="A66" s="251" t="s">
        <v>238</v>
      </c>
      <c r="B66" s="21" t="s">
        <v>55</v>
      </c>
      <c r="C66" s="45"/>
      <c r="D66" s="45"/>
      <c r="E66" s="45"/>
      <c r="F66" s="45"/>
    </row>
    <row r="67" spans="1:6" ht="27" customHeight="1" x14ac:dyDescent="0.25">
      <c r="A67" s="251"/>
      <c r="B67" s="21" t="s">
        <v>56</v>
      </c>
      <c r="C67" s="77">
        <v>631</v>
      </c>
      <c r="D67" s="77">
        <v>161</v>
      </c>
      <c r="E67" s="77">
        <f t="shared" si="0"/>
        <v>25.515055467511889</v>
      </c>
      <c r="F67" s="54" t="s">
        <v>518</v>
      </c>
    </row>
    <row r="68" spans="1:6" x14ac:dyDescent="0.25">
      <c r="A68" s="251"/>
      <c r="B68" s="21" t="s">
        <v>57</v>
      </c>
      <c r="C68" s="45"/>
      <c r="D68" s="45"/>
      <c r="E68" s="45"/>
      <c r="F68" s="45"/>
    </row>
    <row r="69" spans="1:6" x14ac:dyDescent="0.25">
      <c r="A69" s="251" t="s">
        <v>239</v>
      </c>
      <c r="B69" s="21" t="s">
        <v>55</v>
      </c>
      <c r="C69" s="45"/>
      <c r="D69" s="45"/>
      <c r="E69" s="45"/>
      <c r="F69" s="45"/>
    </row>
    <row r="70" spans="1:6" x14ac:dyDescent="0.25">
      <c r="A70" s="251"/>
      <c r="B70" s="21" t="s">
        <v>56</v>
      </c>
      <c r="C70" s="77">
        <v>10</v>
      </c>
      <c r="D70" s="45">
        <v>0</v>
      </c>
      <c r="E70" s="45">
        <f t="shared" si="0"/>
        <v>0</v>
      </c>
      <c r="F70" s="45"/>
    </row>
    <row r="71" spans="1:6" ht="15" customHeight="1" x14ac:dyDescent="0.25">
      <c r="A71" s="251"/>
      <c r="B71" s="21" t="s">
        <v>57</v>
      </c>
      <c r="C71" s="45"/>
      <c r="D71" s="45"/>
      <c r="E71" s="45"/>
      <c r="F71" s="45"/>
    </row>
    <row r="72" spans="1:6" x14ac:dyDescent="0.25">
      <c r="A72" s="251" t="s">
        <v>240</v>
      </c>
      <c r="B72" s="21" t="s">
        <v>55</v>
      </c>
      <c r="C72" s="45"/>
      <c r="D72" s="45"/>
      <c r="E72" s="45"/>
      <c r="F72" s="45"/>
    </row>
    <row r="73" spans="1:6" x14ac:dyDescent="0.25">
      <c r="A73" s="251"/>
      <c r="B73" s="21" t="s">
        <v>56</v>
      </c>
      <c r="C73" s="45">
        <v>5.0999999999999996</v>
      </c>
      <c r="D73" s="45">
        <v>4.4000000000000004</v>
      </c>
      <c r="E73" s="77">
        <f t="shared" si="0"/>
        <v>86.274509803921589</v>
      </c>
      <c r="F73" s="45"/>
    </row>
    <row r="74" spans="1:6" ht="48.75" customHeight="1" x14ac:dyDescent="0.25">
      <c r="A74" s="251"/>
      <c r="B74" s="21" t="s">
        <v>57</v>
      </c>
      <c r="C74" s="45"/>
      <c r="D74" s="45"/>
      <c r="E74" s="45"/>
      <c r="F74" s="45"/>
    </row>
    <row r="75" spans="1:6" x14ac:dyDescent="0.25">
      <c r="A75" s="251" t="s">
        <v>241</v>
      </c>
      <c r="B75" s="21" t="s">
        <v>55</v>
      </c>
      <c r="C75" s="45"/>
      <c r="D75" s="45"/>
      <c r="E75" s="45"/>
      <c r="F75" s="45"/>
    </row>
    <row r="76" spans="1:6" ht="26.25" x14ac:dyDescent="0.25">
      <c r="A76" s="251"/>
      <c r="B76" s="21" t="s">
        <v>56</v>
      </c>
      <c r="C76" s="77">
        <v>30</v>
      </c>
      <c r="D76" s="45">
        <v>0</v>
      </c>
      <c r="E76" s="45">
        <f t="shared" ref="E76:E91" si="1">D76/C76*100</f>
        <v>0</v>
      </c>
      <c r="F76" s="54" t="s">
        <v>519</v>
      </c>
    </row>
    <row r="77" spans="1:6" ht="18" customHeight="1" x14ac:dyDescent="0.25">
      <c r="A77" s="251"/>
      <c r="B77" s="21" t="s">
        <v>57</v>
      </c>
      <c r="C77" s="45"/>
      <c r="D77" s="45"/>
      <c r="E77" s="45"/>
      <c r="F77" s="45"/>
    </row>
    <row r="78" spans="1:6" x14ac:dyDescent="0.25">
      <c r="A78" s="251" t="s">
        <v>242</v>
      </c>
      <c r="B78" s="21" t="s">
        <v>55</v>
      </c>
      <c r="C78" s="45"/>
      <c r="D78" s="45"/>
      <c r="E78" s="45"/>
      <c r="F78" s="45"/>
    </row>
    <row r="79" spans="1:6" x14ac:dyDescent="0.25">
      <c r="A79" s="251"/>
      <c r="B79" s="21" t="s">
        <v>56</v>
      </c>
      <c r="C79" s="45">
        <v>0</v>
      </c>
      <c r="D79" s="45">
        <v>0</v>
      </c>
      <c r="E79" s="45" t="e">
        <f t="shared" si="1"/>
        <v>#DIV/0!</v>
      </c>
      <c r="F79" s="45"/>
    </row>
    <row r="80" spans="1:6" ht="17.25" customHeight="1" x14ac:dyDescent="0.25">
      <c r="A80" s="251"/>
      <c r="B80" s="21" t="s">
        <v>57</v>
      </c>
      <c r="C80" s="45"/>
      <c r="D80" s="45"/>
      <c r="E80" s="45"/>
      <c r="F80" s="45"/>
    </row>
    <row r="81" spans="1:6" x14ac:dyDescent="0.25">
      <c r="A81" s="295" t="s">
        <v>243</v>
      </c>
      <c r="B81" s="85" t="s">
        <v>55</v>
      </c>
      <c r="C81" s="22"/>
      <c r="D81" s="22"/>
      <c r="E81" s="22"/>
      <c r="F81" s="22"/>
    </row>
    <row r="82" spans="1:6" x14ac:dyDescent="0.25">
      <c r="A82" s="295"/>
      <c r="B82" s="85" t="s">
        <v>56</v>
      </c>
      <c r="C82" s="63">
        <f>C85+C88+C91</f>
        <v>10925</v>
      </c>
      <c r="D82" s="63">
        <f>D85+D88+D91</f>
        <v>5903.8</v>
      </c>
      <c r="E82" s="63">
        <f t="shared" si="1"/>
        <v>54.039359267734554</v>
      </c>
      <c r="F82" s="22"/>
    </row>
    <row r="83" spans="1:6" x14ac:dyDescent="0.25">
      <c r="A83" s="295"/>
      <c r="B83" s="85" t="s">
        <v>57</v>
      </c>
      <c r="C83" s="22"/>
      <c r="D83" s="22"/>
      <c r="E83" s="22"/>
      <c r="F83" s="22"/>
    </row>
    <row r="84" spans="1:6" x14ac:dyDescent="0.25">
      <c r="A84" s="251" t="s">
        <v>244</v>
      </c>
      <c r="B84" s="21" t="s">
        <v>55</v>
      </c>
      <c r="C84" s="45"/>
      <c r="D84" s="45"/>
      <c r="E84" s="45"/>
      <c r="F84" s="292" t="s">
        <v>603</v>
      </c>
    </row>
    <row r="85" spans="1:6" x14ac:dyDescent="0.25">
      <c r="A85" s="251"/>
      <c r="B85" s="21" t="s">
        <v>56</v>
      </c>
      <c r="C85" s="45">
        <v>7160.9</v>
      </c>
      <c r="D85" s="45">
        <v>4412.7</v>
      </c>
      <c r="E85" s="77">
        <f t="shared" si="1"/>
        <v>61.622142468125517</v>
      </c>
      <c r="F85" s="312"/>
    </row>
    <row r="86" spans="1:6" ht="16.5" customHeight="1" x14ac:dyDescent="0.25">
      <c r="A86" s="251"/>
      <c r="B86" s="21" t="s">
        <v>57</v>
      </c>
      <c r="C86" s="45"/>
      <c r="D86" s="45"/>
      <c r="E86" s="45"/>
      <c r="F86" s="312"/>
    </row>
    <row r="87" spans="1:6" x14ac:dyDescent="0.25">
      <c r="A87" s="251" t="s">
        <v>245</v>
      </c>
      <c r="B87" s="21" t="s">
        <v>55</v>
      </c>
      <c r="C87" s="45"/>
      <c r="D87" s="45"/>
      <c r="E87" s="45"/>
      <c r="F87" s="312"/>
    </row>
    <row r="88" spans="1:6" x14ac:dyDescent="0.25">
      <c r="A88" s="251"/>
      <c r="B88" s="21" t="s">
        <v>56</v>
      </c>
      <c r="C88" s="45">
        <v>2162.5</v>
      </c>
      <c r="D88" s="45">
        <v>809.3</v>
      </c>
      <c r="E88" s="77">
        <f t="shared" si="1"/>
        <v>37.424277456647395</v>
      </c>
      <c r="F88" s="312"/>
    </row>
    <row r="89" spans="1:6" ht="17.25" customHeight="1" x14ac:dyDescent="0.25">
      <c r="A89" s="251"/>
      <c r="B89" s="21" t="s">
        <v>57</v>
      </c>
      <c r="C89" s="45"/>
      <c r="D89" s="45"/>
      <c r="E89" s="45"/>
      <c r="F89" s="312"/>
    </row>
    <row r="90" spans="1:6" x14ac:dyDescent="0.25">
      <c r="A90" s="251" t="s">
        <v>246</v>
      </c>
      <c r="B90" s="21" t="s">
        <v>55</v>
      </c>
      <c r="C90" s="45"/>
      <c r="D90" s="45"/>
      <c r="E90" s="45"/>
      <c r="F90" s="312"/>
    </row>
    <row r="91" spans="1:6" x14ac:dyDescent="0.25">
      <c r="A91" s="251"/>
      <c r="B91" s="21" t="s">
        <v>56</v>
      </c>
      <c r="C91" s="45">
        <v>1601.6</v>
      </c>
      <c r="D91" s="45">
        <v>681.8</v>
      </c>
      <c r="E91" s="77">
        <f t="shared" si="1"/>
        <v>42.569930069930066</v>
      </c>
      <c r="F91" s="312"/>
    </row>
    <row r="92" spans="1:6" ht="21.75" customHeight="1" x14ac:dyDescent="0.25">
      <c r="A92" s="251"/>
      <c r="B92" s="21" t="s">
        <v>57</v>
      </c>
      <c r="C92" s="45"/>
      <c r="D92" s="45"/>
      <c r="E92" s="45"/>
      <c r="F92" s="313"/>
    </row>
  </sheetData>
  <mergeCells count="31">
    <mergeCell ref="A45:A47"/>
    <mergeCell ref="A63:A65"/>
    <mergeCell ref="A66:A68"/>
    <mergeCell ref="A69:A71"/>
    <mergeCell ref="A3:E3"/>
    <mergeCell ref="A8:A11"/>
    <mergeCell ref="A12:A14"/>
    <mergeCell ref="A15:A17"/>
    <mergeCell ref="A18:A20"/>
    <mergeCell ref="A4:E4"/>
    <mergeCell ref="A48:A50"/>
    <mergeCell ref="A51:A53"/>
    <mergeCell ref="A54:A56"/>
    <mergeCell ref="A57:A59"/>
    <mergeCell ref="A60:A62"/>
    <mergeCell ref="F84:F92"/>
    <mergeCell ref="A87:A89"/>
    <mergeCell ref="A90:A92"/>
    <mergeCell ref="A39:A41"/>
    <mergeCell ref="A21:A23"/>
    <mergeCell ref="A78:A80"/>
    <mergeCell ref="A81:A83"/>
    <mergeCell ref="A84:A86"/>
    <mergeCell ref="A24:A26"/>
    <mergeCell ref="A27:A29"/>
    <mergeCell ref="A30:A32"/>
    <mergeCell ref="A33:A35"/>
    <mergeCell ref="A36:A38"/>
    <mergeCell ref="A72:A74"/>
    <mergeCell ref="A75:A77"/>
    <mergeCell ref="A42:A44"/>
  </mergeCells>
  <pageMargins left="0.7" right="0.7" top="0.75" bottom="0.75" header="0.3" footer="0.3"/>
  <pageSetup paperSize="9"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opLeftCell="A118" workbookViewId="0">
      <selection activeCell="D120" sqref="D120:D121"/>
    </sheetView>
  </sheetViews>
  <sheetFormatPr defaultRowHeight="15" x14ac:dyDescent="0.25"/>
  <cols>
    <col min="1" max="1" width="33.85546875" customWidth="1"/>
    <col min="2" max="2" width="27.85546875" customWidth="1"/>
    <col min="3" max="3" width="12.5703125" customWidth="1"/>
    <col min="4" max="4" width="11.42578125" customWidth="1"/>
    <col min="5" max="5" width="9.85546875" customWidth="1"/>
    <col min="6" max="6" width="38.140625" customWidth="1"/>
  </cols>
  <sheetData>
    <row r="1" spans="1:6" x14ac:dyDescent="0.25">
      <c r="A1" s="61"/>
      <c r="B1" s="61"/>
      <c r="C1" s="61"/>
      <c r="D1" s="61"/>
      <c r="E1" s="61"/>
      <c r="F1" s="61"/>
    </row>
    <row r="2" spans="1:6" x14ac:dyDescent="0.25">
      <c r="A2" s="61"/>
      <c r="B2" s="61"/>
      <c r="C2" s="61"/>
      <c r="D2" s="61"/>
      <c r="E2" s="61"/>
      <c r="F2" s="61"/>
    </row>
    <row r="3" spans="1:6" x14ac:dyDescent="0.25">
      <c r="A3" s="252" t="s">
        <v>48</v>
      </c>
      <c r="B3" s="252"/>
      <c r="C3" s="252"/>
      <c r="D3" s="252"/>
      <c r="E3" s="252"/>
      <c r="F3" s="61"/>
    </row>
    <row r="4" spans="1:6" s="1" customFormat="1" x14ac:dyDescent="0.25">
      <c r="A4" s="283" t="s">
        <v>61</v>
      </c>
      <c r="B4" s="283"/>
      <c r="C4" s="283"/>
      <c r="D4" s="283"/>
      <c r="E4" s="283"/>
      <c r="F4" s="61"/>
    </row>
    <row r="5" spans="1:6" x14ac:dyDescent="0.25">
      <c r="A5" s="62"/>
      <c r="B5" s="62"/>
      <c r="C5" s="62"/>
      <c r="D5" s="62"/>
      <c r="E5" s="62"/>
      <c r="F5" s="61"/>
    </row>
    <row r="6" spans="1:6" ht="102" x14ac:dyDescent="0.25">
      <c r="A6" s="52" t="s">
        <v>49</v>
      </c>
      <c r="B6" s="52" t="s">
        <v>50</v>
      </c>
      <c r="C6" s="52" t="s">
        <v>51</v>
      </c>
      <c r="D6" s="52" t="s">
        <v>52</v>
      </c>
      <c r="E6" s="52" t="s">
        <v>53</v>
      </c>
      <c r="F6" s="86" t="s">
        <v>129</v>
      </c>
    </row>
    <row r="7" spans="1:6" x14ac:dyDescent="0.25">
      <c r="A7" s="45">
        <v>1</v>
      </c>
      <c r="B7" s="45">
        <v>2</v>
      </c>
      <c r="C7" s="45">
        <v>3</v>
      </c>
      <c r="D7" s="45">
        <v>4</v>
      </c>
      <c r="E7" s="45">
        <v>5</v>
      </c>
      <c r="F7" s="57">
        <v>6</v>
      </c>
    </row>
    <row r="8" spans="1:6" x14ac:dyDescent="0.25">
      <c r="A8" s="295" t="s">
        <v>248</v>
      </c>
      <c r="B8" s="22" t="s">
        <v>54</v>
      </c>
      <c r="C8" s="63"/>
      <c r="D8" s="63"/>
      <c r="E8" s="87"/>
      <c r="F8" s="88"/>
    </row>
    <row r="9" spans="1:6" x14ac:dyDescent="0.25">
      <c r="A9" s="295"/>
      <c r="B9" s="22" t="s">
        <v>55</v>
      </c>
      <c r="C9" s="63">
        <f>C12+C15+C18+C21+C24+C27+C30+C33+C36+C39+C42+C45+C48+C51+C54+C57+C60+C63+C66+C69+C72+C75+C78+C81+C90+C93+C99+C102+C105+C108+C111+C114+C117+C120+C123+C126+C129+C132+C135+C138+C141+C144+C147+C150+C153</f>
        <v>1009568.6</v>
      </c>
      <c r="D9" s="63">
        <f>D12+D15+D18+D21+D24+D27+D30+D33+D36+D39+D42+D45+D48+D51+D54+D57+D60+D63+D66+D69+D72+D75+D78+D81+D90+D93+D99+D102+D105+D108+D111+D114+D117+D120+D123+D126+D129+D132+D135+D138+D141+D144+D147+D150+D153</f>
        <v>463216.7</v>
      </c>
      <c r="E9" s="89">
        <f t="shared" ref="E9:E10" si="0">D9/C9*100</f>
        <v>45.882637395814413</v>
      </c>
      <c r="F9" s="88"/>
    </row>
    <row r="10" spans="1:6" x14ac:dyDescent="0.25">
      <c r="A10" s="295"/>
      <c r="B10" s="22" t="s">
        <v>56</v>
      </c>
      <c r="C10" s="63">
        <f>C13+C16+C19+C22+C25+C28+C31+C34+C37+C40+C43+C46+C49+C52+C55+C58+C61+C64+C67+C70+C73+C76+C79+C82+C91+C94+C100+C106+C109+C112+C115+C118+C121+C124+C127+C130+C133+C136+C139+C142+C145+C148+C151+C154+C103</f>
        <v>461281.89999999997</v>
      </c>
      <c r="D10" s="63">
        <f>D13+D16+D19+D22+D25+D28+D31+D34+D37+D40+D43+D46+D49+D52+D55+D58+D61+D64+D67+D70+D73+D76+D79+D82+D91+D94+D100+D106+D109+D112+D115+D118+D121+D124+D127+D130+D133+D136+D139+D142+D145+D148+D151+D154+D103</f>
        <v>166098.9</v>
      </c>
      <c r="E10" s="89">
        <f t="shared" si="0"/>
        <v>36.008111308941452</v>
      </c>
      <c r="F10" s="88"/>
    </row>
    <row r="11" spans="1:6" ht="17.25" customHeight="1" x14ac:dyDescent="0.25">
      <c r="A11" s="295"/>
      <c r="B11" s="23" t="s">
        <v>249</v>
      </c>
      <c r="C11" s="63"/>
      <c r="D11" s="63"/>
      <c r="E11" s="90"/>
      <c r="F11" s="88"/>
    </row>
    <row r="12" spans="1:6" x14ac:dyDescent="0.25">
      <c r="A12" s="251" t="s">
        <v>250</v>
      </c>
      <c r="B12" s="19" t="s">
        <v>55</v>
      </c>
      <c r="C12" s="91"/>
      <c r="D12" s="91"/>
      <c r="E12" s="91"/>
      <c r="F12" s="57"/>
    </row>
    <row r="13" spans="1:6" ht="25.5" x14ac:dyDescent="0.25">
      <c r="A13" s="339"/>
      <c r="B13" s="19" t="s">
        <v>56</v>
      </c>
      <c r="C13" s="92">
        <v>4543</v>
      </c>
      <c r="D13" s="91">
        <v>0</v>
      </c>
      <c r="E13" s="91">
        <f t="shared" ref="E13:E25" si="1">D13/C13*100</f>
        <v>0</v>
      </c>
      <c r="F13" s="93" t="s">
        <v>413</v>
      </c>
    </row>
    <row r="14" spans="1:6" ht="36.75" customHeight="1" x14ac:dyDescent="0.25">
      <c r="A14" s="339"/>
      <c r="B14" s="19" t="s">
        <v>57</v>
      </c>
      <c r="C14" s="91"/>
      <c r="D14" s="91"/>
      <c r="E14" s="91"/>
      <c r="F14" s="73"/>
    </row>
    <row r="15" spans="1:6" x14ac:dyDescent="0.25">
      <c r="A15" s="251" t="s">
        <v>251</v>
      </c>
      <c r="B15" s="19" t="s">
        <v>55</v>
      </c>
      <c r="C15" s="91">
        <v>1470.5</v>
      </c>
      <c r="D15" s="91">
        <v>102.3</v>
      </c>
      <c r="E15" s="92">
        <f t="shared" si="1"/>
        <v>6.9568174090445423</v>
      </c>
      <c r="F15" s="344" t="s">
        <v>414</v>
      </c>
    </row>
    <row r="16" spans="1:6" ht="29.25" customHeight="1" x14ac:dyDescent="0.25">
      <c r="A16" s="251"/>
      <c r="B16" s="19" t="s">
        <v>56</v>
      </c>
      <c r="C16" s="91">
        <v>303.3</v>
      </c>
      <c r="D16" s="91">
        <v>282.89999999999998</v>
      </c>
      <c r="E16" s="92">
        <f t="shared" si="1"/>
        <v>93.273986152324412</v>
      </c>
      <c r="F16" s="294"/>
    </row>
    <row r="17" spans="1:6" ht="13.5" customHeight="1" x14ac:dyDescent="0.25">
      <c r="A17" s="251"/>
      <c r="B17" s="19" t="s">
        <v>57</v>
      </c>
      <c r="C17" s="91"/>
      <c r="D17" s="91"/>
      <c r="E17" s="91"/>
      <c r="F17" s="73"/>
    </row>
    <row r="18" spans="1:6" x14ac:dyDescent="0.25">
      <c r="A18" s="251" t="s">
        <v>252</v>
      </c>
      <c r="B18" s="19" t="s">
        <v>55</v>
      </c>
      <c r="C18" s="91"/>
      <c r="D18" s="91"/>
      <c r="E18" s="91"/>
      <c r="F18" s="73"/>
    </row>
    <row r="19" spans="1:6" ht="26.25" x14ac:dyDescent="0.25">
      <c r="A19" s="251"/>
      <c r="B19" s="19" t="s">
        <v>56</v>
      </c>
      <c r="C19" s="91">
        <v>164.5</v>
      </c>
      <c r="D19" s="91">
        <v>0</v>
      </c>
      <c r="E19" s="92">
        <f t="shared" si="1"/>
        <v>0</v>
      </c>
      <c r="F19" s="25" t="s">
        <v>416</v>
      </c>
    </row>
    <row r="20" spans="1:6" x14ac:dyDescent="0.25">
      <c r="A20" s="251"/>
      <c r="B20" s="19" t="s">
        <v>57</v>
      </c>
      <c r="C20" s="91"/>
      <c r="D20" s="91"/>
      <c r="E20" s="91"/>
      <c r="F20" s="94"/>
    </row>
    <row r="21" spans="1:6" ht="26.25" x14ac:dyDescent="0.25">
      <c r="A21" s="251" t="s">
        <v>253</v>
      </c>
      <c r="B21" s="19" t="s">
        <v>55</v>
      </c>
      <c r="C21" s="92">
        <v>2260</v>
      </c>
      <c r="D21" s="91">
        <v>0</v>
      </c>
      <c r="E21" s="92">
        <f t="shared" si="1"/>
        <v>0</v>
      </c>
      <c r="F21" s="25" t="s">
        <v>415</v>
      </c>
    </row>
    <row r="22" spans="1:6" ht="39" x14ac:dyDescent="0.25">
      <c r="A22" s="251"/>
      <c r="B22" s="19" t="s">
        <v>56</v>
      </c>
      <c r="C22" s="92">
        <v>104092</v>
      </c>
      <c r="D22" s="91">
        <v>2419.4</v>
      </c>
      <c r="E22" s="92">
        <f t="shared" si="1"/>
        <v>2.3242900511086346</v>
      </c>
      <c r="F22" s="25" t="s">
        <v>417</v>
      </c>
    </row>
    <row r="23" spans="1:6" ht="15" customHeight="1" x14ac:dyDescent="0.25">
      <c r="A23" s="251"/>
      <c r="B23" s="19" t="s">
        <v>57</v>
      </c>
      <c r="C23" s="91"/>
      <c r="D23" s="91"/>
      <c r="E23" s="92"/>
      <c r="F23" s="73"/>
    </row>
    <row r="24" spans="1:6" x14ac:dyDescent="0.25">
      <c r="A24" s="251" t="s">
        <v>254</v>
      </c>
      <c r="B24" s="19" t="s">
        <v>55</v>
      </c>
      <c r="C24" s="92">
        <v>12.9</v>
      </c>
      <c r="D24" s="91">
        <v>12.9</v>
      </c>
      <c r="E24" s="92">
        <f t="shared" si="1"/>
        <v>100</v>
      </c>
      <c r="F24" s="73"/>
    </row>
    <row r="25" spans="1:6" ht="49.5" customHeight="1" x14ac:dyDescent="0.25">
      <c r="A25" s="251"/>
      <c r="B25" s="19" t="s">
        <v>56</v>
      </c>
      <c r="C25" s="92">
        <v>760.3</v>
      </c>
      <c r="D25" s="91">
        <v>0</v>
      </c>
      <c r="E25" s="92">
        <f t="shared" si="1"/>
        <v>0</v>
      </c>
      <c r="F25" s="95" t="s">
        <v>418</v>
      </c>
    </row>
    <row r="26" spans="1:6" ht="15.75" customHeight="1" x14ac:dyDescent="0.25">
      <c r="A26" s="251"/>
      <c r="B26" s="19" t="s">
        <v>57</v>
      </c>
      <c r="C26" s="91"/>
      <c r="D26" s="91"/>
      <c r="E26" s="91"/>
      <c r="F26" s="73"/>
    </row>
    <row r="27" spans="1:6" x14ac:dyDescent="0.25">
      <c r="A27" s="251" t="s">
        <v>255</v>
      </c>
      <c r="B27" s="19" t="s">
        <v>55</v>
      </c>
      <c r="C27" s="92">
        <v>0</v>
      </c>
      <c r="D27" s="91"/>
      <c r="E27" s="91"/>
      <c r="F27" s="59"/>
    </row>
    <row r="28" spans="1:6" ht="26.25" x14ac:dyDescent="0.25">
      <c r="A28" s="339"/>
      <c r="B28" s="19" t="s">
        <v>56</v>
      </c>
      <c r="C28" s="92">
        <v>2600</v>
      </c>
      <c r="D28" s="91">
        <v>1264.9000000000001</v>
      </c>
      <c r="E28" s="92">
        <f t="shared" ref="E28" si="2">D28/C28*100</f>
        <v>48.650000000000006</v>
      </c>
      <c r="F28" s="25" t="s">
        <v>415</v>
      </c>
    </row>
    <row r="29" spans="1:6" x14ac:dyDescent="0.25">
      <c r="A29" s="339"/>
      <c r="B29" s="19" t="s">
        <v>57</v>
      </c>
      <c r="C29" s="92"/>
      <c r="D29" s="91"/>
      <c r="E29" s="91"/>
      <c r="F29" s="94"/>
    </row>
    <row r="30" spans="1:6" x14ac:dyDescent="0.25">
      <c r="A30" s="251" t="s">
        <v>256</v>
      </c>
      <c r="B30" s="19" t="s">
        <v>55</v>
      </c>
      <c r="C30" s="92">
        <v>0</v>
      </c>
      <c r="D30" s="91"/>
      <c r="E30" s="91"/>
      <c r="F30" s="94"/>
    </row>
    <row r="31" spans="1:6" x14ac:dyDescent="0.25">
      <c r="A31" s="251"/>
      <c r="B31" s="19" t="s">
        <v>56</v>
      </c>
      <c r="C31" s="92">
        <v>800</v>
      </c>
      <c r="D31" s="91">
        <v>574.70000000000005</v>
      </c>
      <c r="E31" s="92">
        <f t="shared" ref="E31" si="3">D31/C31*100</f>
        <v>71.837500000000006</v>
      </c>
      <c r="F31" s="94" t="s">
        <v>419</v>
      </c>
    </row>
    <row r="32" spans="1:6" x14ac:dyDescent="0.25">
      <c r="A32" s="251"/>
      <c r="B32" s="19" t="s">
        <v>57</v>
      </c>
      <c r="C32" s="92"/>
      <c r="D32" s="91"/>
      <c r="E32" s="91"/>
      <c r="F32" s="94"/>
    </row>
    <row r="33" spans="1:6" x14ac:dyDescent="0.25">
      <c r="A33" s="251" t="s">
        <v>257</v>
      </c>
      <c r="B33" s="19" t="s">
        <v>55</v>
      </c>
      <c r="C33" s="92">
        <v>0</v>
      </c>
      <c r="D33" s="91"/>
      <c r="E33" s="91"/>
      <c r="F33" s="94"/>
    </row>
    <row r="34" spans="1:6" x14ac:dyDescent="0.25">
      <c r="A34" s="251"/>
      <c r="B34" s="19" t="s">
        <v>56</v>
      </c>
      <c r="C34" s="92">
        <v>540</v>
      </c>
      <c r="D34" s="91">
        <v>523.79999999999995</v>
      </c>
      <c r="E34" s="92">
        <f t="shared" ref="E34" si="4">D34/C34*100</f>
        <v>96.999999999999986</v>
      </c>
      <c r="F34" s="94" t="s">
        <v>420</v>
      </c>
    </row>
    <row r="35" spans="1:6" x14ac:dyDescent="0.25">
      <c r="A35" s="251"/>
      <c r="B35" s="19" t="s">
        <v>57</v>
      </c>
      <c r="C35" s="92"/>
      <c r="D35" s="91"/>
      <c r="E35" s="91"/>
      <c r="F35" s="94"/>
    </row>
    <row r="36" spans="1:6" x14ac:dyDescent="0.25">
      <c r="A36" s="251" t="s">
        <v>258</v>
      </c>
      <c r="B36" s="19" t="s">
        <v>55</v>
      </c>
      <c r="C36" s="92"/>
      <c r="D36" s="92"/>
      <c r="E36" s="92"/>
      <c r="F36" s="94"/>
    </row>
    <row r="37" spans="1:6" ht="29.25" customHeight="1" x14ac:dyDescent="0.25">
      <c r="A37" s="251"/>
      <c r="B37" s="19" t="s">
        <v>56</v>
      </c>
      <c r="C37" s="92">
        <v>100</v>
      </c>
      <c r="D37" s="92"/>
      <c r="E37" s="92">
        <f t="shared" ref="E37" si="5">D37/C37*100</f>
        <v>0</v>
      </c>
      <c r="F37" s="25" t="s">
        <v>421</v>
      </c>
    </row>
    <row r="38" spans="1:6" x14ac:dyDescent="0.25">
      <c r="A38" s="251"/>
      <c r="B38" s="19" t="s">
        <v>57</v>
      </c>
      <c r="C38" s="92"/>
      <c r="D38" s="91"/>
      <c r="E38" s="91"/>
      <c r="F38" s="94"/>
    </row>
    <row r="39" spans="1:6" x14ac:dyDescent="0.25">
      <c r="A39" s="251" t="s">
        <v>259</v>
      </c>
      <c r="B39" s="19" t="s">
        <v>55</v>
      </c>
      <c r="C39" s="92">
        <v>0</v>
      </c>
      <c r="D39" s="91"/>
      <c r="E39" s="91"/>
      <c r="F39" s="94"/>
    </row>
    <row r="40" spans="1:6" ht="26.25" x14ac:dyDescent="0.25">
      <c r="A40" s="251"/>
      <c r="B40" s="19" t="s">
        <v>56</v>
      </c>
      <c r="C40" s="92">
        <v>60</v>
      </c>
      <c r="D40" s="91">
        <v>50</v>
      </c>
      <c r="E40" s="92">
        <f t="shared" ref="E40" si="6">D40/C40*100</f>
        <v>83.333333333333343</v>
      </c>
      <c r="F40" s="25" t="s">
        <v>422</v>
      </c>
    </row>
    <row r="41" spans="1:6" x14ac:dyDescent="0.25">
      <c r="A41" s="251"/>
      <c r="B41" s="19" t="s">
        <v>57</v>
      </c>
      <c r="C41" s="92"/>
      <c r="D41" s="91"/>
      <c r="E41" s="91"/>
      <c r="F41" s="94"/>
    </row>
    <row r="42" spans="1:6" x14ac:dyDescent="0.25">
      <c r="A42" s="251" t="s">
        <v>260</v>
      </c>
      <c r="B42" s="19" t="s">
        <v>55</v>
      </c>
      <c r="C42" s="92">
        <v>0</v>
      </c>
      <c r="D42" s="91"/>
      <c r="E42" s="91"/>
      <c r="F42" s="94"/>
    </row>
    <row r="43" spans="1:6" ht="26.25" x14ac:dyDescent="0.25">
      <c r="A43" s="251"/>
      <c r="B43" s="19" t="s">
        <v>56</v>
      </c>
      <c r="C43" s="92">
        <v>15034.6</v>
      </c>
      <c r="D43" s="91">
        <v>9807.7999999999993</v>
      </c>
      <c r="E43" s="92">
        <f t="shared" ref="E43" si="7">D43/C43*100</f>
        <v>65.234858260279623</v>
      </c>
      <c r="F43" s="25" t="s">
        <v>441</v>
      </c>
    </row>
    <row r="44" spans="1:6" x14ac:dyDescent="0.25">
      <c r="A44" s="251"/>
      <c r="B44" s="19" t="s">
        <v>57</v>
      </c>
      <c r="C44" s="92"/>
      <c r="D44" s="91"/>
      <c r="E44" s="91"/>
      <c r="F44" s="57"/>
    </row>
    <row r="45" spans="1:6" x14ac:dyDescent="0.25">
      <c r="A45" s="251" t="s">
        <v>261</v>
      </c>
      <c r="B45" s="19" t="s">
        <v>55</v>
      </c>
      <c r="C45" s="92">
        <v>0</v>
      </c>
      <c r="D45" s="91"/>
      <c r="E45" s="91"/>
      <c r="F45" s="57"/>
    </row>
    <row r="46" spans="1:6" ht="26.25" x14ac:dyDescent="0.25">
      <c r="A46" s="251"/>
      <c r="B46" s="19" t="s">
        <v>56</v>
      </c>
      <c r="C46" s="92">
        <v>906</v>
      </c>
      <c r="D46" s="91">
        <v>312.5</v>
      </c>
      <c r="E46" s="92">
        <f t="shared" ref="E46" si="8">D46/C46*100</f>
        <v>34.492273730684325</v>
      </c>
      <c r="F46" s="25" t="s">
        <v>441</v>
      </c>
    </row>
    <row r="47" spans="1:6" x14ac:dyDescent="0.25">
      <c r="A47" s="251"/>
      <c r="B47" s="19" t="s">
        <v>57</v>
      </c>
      <c r="C47" s="92"/>
      <c r="D47" s="91"/>
      <c r="E47" s="91"/>
      <c r="F47" s="94"/>
    </row>
    <row r="48" spans="1:6" x14ac:dyDescent="0.25">
      <c r="A48" s="251" t="s">
        <v>262</v>
      </c>
      <c r="B48" s="19" t="s">
        <v>55</v>
      </c>
      <c r="C48" s="92">
        <v>0</v>
      </c>
      <c r="D48" s="91"/>
      <c r="E48" s="91"/>
      <c r="F48" s="94"/>
    </row>
    <row r="49" spans="1:6" ht="26.25" x14ac:dyDescent="0.25">
      <c r="A49" s="251"/>
      <c r="B49" s="19" t="s">
        <v>56</v>
      </c>
      <c r="C49" s="92">
        <v>582.1</v>
      </c>
      <c r="D49" s="91">
        <v>229.8</v>
      </c>
      <c r="E49" s="92">
        <f t="shared" ref="E49" si="9">D49/C49*100</f>
        <v>39.477752963408349</v>
      </c>
      <c r="F49" s="25" t="s">
        <v>441</v>
      </c>
    </row>
    <row r="50" spans="1:6" x14ac:dyDescent="0.25">
      <c r="A50" s="251"/>
      <c r="B50" s="19" t="s">
        <v>57</v>
      </c>
      <c r="C50" s="92"/>
      <c r="D50" s="91"/>
      <c r="E50" s="91"/>
      <c r="F50" s="94"/>
    </row>
    <row r="51" spans="1:6" x14ac:dyDescent="0.25">
      <c r="A51" s="251" t="s">
        <v>263</v>
      </c>
      <c r="B51" s="19" t="s">
        <v>55</v>
      </c>
      <c r="C51" s="92"/>
      <c r="D51" s="91"/>
      <c r="E51" s="92"/>
      <c r="F51" s="94"/>
    </row>
    <row r="52" spans="1:6" x14ac:dyDescent="0.25">
      <c r="A52" s="251"/>
      <c r="B52" s="19" t="s">
        <v>56</v>
      </c>
      <c r="C52" s="92">
        <v>10</v>
      </c>
      <c r="D52" s="92">
        <v>10</v>
      </c>
      <c r="E52" s="92">
        <f t="shared" ref="E52" si="10">D52/C52*100</f>
        <v>100</v>
      </c>
      <c r="F52" s="94"/>
    </row>
    <row r="53" spans="1:6" ht="74.25" customHeight="1" x14ac:dyDescent="0.25">
      <c r="A53" s="251"/>
      <c r="B53" s="19" t="s">
        <v>57</v>
      </c>
      <c r="C53" s="92"/>
      <c r="D53" s="91"/>
      <c r="E53" s="91"/>
      <c r="F53" s="94"/>
    </row>
    <row r="54" spans="1:6" x14ac:dyDescent="0.25">
      <c r="A54" s="251" t="s">
        <v>264</v>
      </c>
      <c r="B54" s="19" t="s">
        <v>55</v>
      </c>
      <c r="C54" s="92"/>
      <c r="D54" s="91"/>
      <c r="E54" s="92"/>
      <c r="F54" s="94"/>
    </row>
    <row r="55" spans="1:6" ht="39" x14ac:dyDescent="0.25">
      <c r="A55" s="251"/>
      <c r="B55" s="19" t="s">
        <v>56</v>
      </c>
      <c r="C55" s="92">
        <v>203.8</v>
      </c>
      <c r="D55" s="91">
        <v>93.6</v>
      </c>
      <c r="E55" s="92">
        <f t="shared" ref="E55" si="11">D55/C55*100</f>
        <v>45.927379784102058</v>
      </c>
      <c r="F55" s="25" t="s">
        <v>423</v>
      </c>
    </row>
    <row r="56" spans="1:6" ht="36.75" customHeight="1" x14ac:dyDescent="0.25">
      <c r="A56" s="251"/>
      <c r="B56" s="19" t="s">
        <v>57</v>
      </c>
      <c r="C56" s="92"/>
      <c r="D56" s="91"/>
      <c r="E56" s="91"/>
      <c r="F56" s="94"/>
    </row>
    <row r="57" spans="1:6" x14ac:dyDescent="0.25">
      <c r="A57" s="251" t="s">
        <v>265</v>
      </c>
      <c r="B57" s="19" t="s">
        <v>55</v>
      </c>
      <c r="C57" s="92">
        <v>0</v>
      </c>
      <c r="D57" s="91"/>
      <c r="E57" s="91"/>
      <c r="F57" s="94"/>
    </row>
    <row r="58" spans="1:6" ht="26.25" x14ac:dyDescent="0.25">
      <c r="A58" s="251"/>
      <c r="B58" s="19" t="s">
        <v>56</v>
      </c>
      <c r="C58" s="92">
        <v>160</v>
      </c>
      <c r="D58" s="92">
        <v>112.8</v>
      </c>
      <c r="E58" s="92">
        <f t="shared" ref="E58" si="12">D58/C58*100</f>
        <v>70.5</v>
      </c>
      <c r="F58" s="25" t="s">
        <v>424</v>
      </c>
    </row>
    <row r="59" spans="1:6" x14ac:dyDescent="0.25">
      <c r="A59" s="251"/>
      <c r="B59" s="19" t="s">
        <v>57</v>
      </c>
      <c r="C59" s="91"/>
      <c r="D59" s="91"/>
      <c r="E59" s="91"/>
      <c r="F59" s="94"/>
    </row>
    <row r="60" spans="1:6" x14ac:dyDescent="0.25">
      <c r="A60" s="251" t="s">
        <v>266</v>
      </c>
      <c r="B60" s="19" t="s">
        <v>55</v>
      </c>
      <c r="C60" s="92">
        <v>0</v>
      </c>
      <c r="D60" s="91"/>
      <c r="E60" s="91"/>
      <c r="F60" s="94"/>
    </row>
    <row r="61" spans="1:6" ht="38.25" x14ac:dyDescent="0.25">
      <c r="A61" s="251"/>
      <c r="B61" s="19" t="s">
        <v>56</v>
      </c>
      <c r="C61" s="92">
        <v>118572.6</v>
      </c>
      <c r="D61" s="91">
        <v>49247.8</v>
      </c>
      <c r="E61" s="92">
        <f t="shared" ref="E61" si="13">D61/C61*100</f>
        <v>41.533878821920069</v>
      </c>
      <c r="F61" s="95" t="s">
        <v>425</v>
      </c>
    </row>
    <row r="62" spans="1:6" ht="16.5" customHeight="1" x14ac:dyDescent="0.25">
      <c r="A62" s="251"/>
      <c r="B62" s="19" t="s">
        <v>57</v>
      </c>
      <c r="C62" s="92"/>
      <c r="D62" s="91"/>
      <c r="E62" s="91"/>
      <c r="F62" s="96"/>
    </row>
    <row r="63" spans="1:6" x14ac:dyDescent="0.25">
      <c r="A63" s="251" t="s">
        <v>267</v>
      </c>
      <c r="B63" s="19" t="s">
        <v>55</v>
      </c>
      <c r="C63" s="92">
        <v>0</v>
      </c>
      <c r="D63" s="91"/>
      <c r="E63" s="91"/>
      <c r="F63" s="96"/>
    </row>
    <row r="64" spans="1:6" ht="45" customHeight="1" x14ac:dyDescent="0.25">
      <c r="A64" s="339"/>
      <c r="B64" s="19" t="s">
        <v>56</v>
      </c>
      <c r="C64" s="92">
        <v>76301.5</v>
      </c>
      <c r="D64" s="91">
        <v>38722.400000000001</v>
      </c>
      <c r="E64" s="92">
        <f t="shared" ref="E64" si="14">D64/C64*100</f>
        <v>50.749198901725393</v>
      </c>
      <c r="F64" s="95" t="s">
        <v>426</v>
      </c>
    </row>
    <row r="65" spans="1:6" ht="36.75" customHeight="1" x14ac:dyDescent="0.25">
      <c r="A65" s="339"/>
      <c r="B65" s="19" t="s">
        <v>57</v>
      </c>
      <c r="C65" s="92"/>
      <c r="D65" s="91"/>
      <c r="E65" s="91"/>
      <c r="F65" s="96"/>
    </row>
    <row r="66" spans="1:6" x14ac:dyDescent="0.25">
      <c r="A66" s="251" t="s">
        <v>268</v>
      </c>
      <c r="B66" s="19" t="s">
        <v>55</v>
      </c>
      <c r="C66" s="92">
        <v>0</v>
      </c>
      <c r="D66" s="91"/>
      <c r="E66" s="91"/>
      <c r="F66" s="96"/>
    </row>
    <row r="67" spans="1:6" ht="50.25" customHeight="1" x14ac:dyDescent="0.25">
      <c r="A67" s="251"/>
      <c r="B67" s="19" t="s">
        <v>56</v>
      </c>
      <c r="C67" s="92">
        <v>51820.3</v>
      </c>
      <c r="D67" s="91">
        <v>25016.3</v>
      </c>
      <c r="E67" s="92">
        <f t="shared" ref="E67" si="15">D67/C67*100</f>
        <v>48.275096824989433</v>
      </c>
      <c r="F67" s="95" t="s">
        <v>426</v>
      </c>
    </row>
    <row r="68" spans="1:6" ht="15.75" customHeight="1" x14ac:dyDescent="0.25">
      <c r="A68" s="251"/>
      <c r="B68" s="19" t="s">
        <v>57</v>
      </c>
      <c r="C68" s="92"/>
      <c r="D68" s="91"/>
      <c r="E68" s="91"/>
      <c r="F68" s="96"/>
    </row>
    <row r="69" spans="1:6" ht="51" x14ac:dyDescent="0.25">
      <c r="A69" s="251" t="s">
        <v>269</v>
      </c>
      <c r="B69" s="19" t="s">
        <v>55</v>
      </c>
      <c r="C69" s="92">
        <v>885429.5</v>
      </c>
      <c r="D69" s="91">
        <v>421061.2</v>
      </c>
      <c r="E69" s="92">
        <f t="shared" ref="E69" si="16">D69/C69*100</f>
        <v>47.55445803420826</v>
      </c>
      <c r="F69" s="95" t="s">
        <v>427</v>
      </c>
    </row>
    <row r="70" spans="1:6" x14ac:dyDescent="0.25">
      <c r="A70" s="339"/>
      <c r="B70" s="19" t="s">
        <v>56</v>
      </c>
      <c r="C70" s="92">
        <v>0</v>
      </c>
      <c r="D70" s="91"/>
      <c r="E70" s="91"/>
      <c r="F70" s="94"/>
    </row>
    <row r="71" spans="1:6" ht="17.25" customHeight="1" x14ac:dyDescent="0.25">
      <c r="A71" s="339"/>
      <c r="B71" s="19" t="s">
        <v>57</v>
      </c>
      <c r="C71" s="92"/>
      <c r="D71" s="91"/>
      <c r="E71" s="91"/>
      <c r="F71" s="94"/>
    </row>
    <row r="72" spans="1:6" ht="26.25" x14ac:dyDescent="0.25">
      <c r="A72" s="345" t="s">
        <v>270</v>
      </c>
      <c r="B72" s="19" t="s">
        <v>55</v>
      </c>
      <c r="C72" s="92">
        <v>2186.9</v>
      </c>
      <c r="D72" s="92">
        <v>788</v>
      </c>
      <c r="E72" s="92">
        <f t="shared" ref="E72" si="17">D72/C72*100</f>
        <v>36.032740408797842</v>
      </c>
      <c r="F72" s="25" t="s">
        <v>441</v>
      </c>
    </row>
    <row r="73" spans="1:6" x14ac:dyDescent="0.25">
      <c r="A73" s="251"/>
      <c r="B73" s="19" t="s">
        <v>56</v>
      </c>
      <c r="C73" s="92">
        <v>0</v>
      </c>
      <c r="D73" s="91"/>
      <c r="E73" s="91"/>
      <c r="F73" s="94"/>
    </row>
    <row r="74" spans="1:6" ht="36.75" customHeight="1" x14ac:dyDescent="0.25">
      <c r="A74" s="251"/>
      <c r="B74" s="19" t="s">
        <v>57</v>
      </c>
      <c r="C74" s="92"/>
      <c r="D74" s="91"/>
      <c r="E74" s="91"/>
      <c r="F74" s="94"/>
    </row>
    <row r="75" spans="1:6" ht="39" x14ac:dyDescent="0.25">
      <c r="A75" s="346" t="s">
        <v>271</v>
      </c>
      <c r="B75" s="19" t="s">
        <v>55</v>
      </c>
      <c r="C75" s="92">
        <v>12808.5</v>
      </c>
      <c r="D75" s="92">
        <v>2592</v>
      </c>
      <c r="E75" s="92">
        <f t="shared" ref="E75" si="18">D75/C75*100</f>
        <v>20.236561658273803</v>
      </c>
      <c r="F75" s="25" t="s">
        <v>442</v>
      </c>
    </row>
    <row r="76" spans="1:6" x14ac:dyDescent="0.25">
      <c r="A76" s="347"/>
      <c r="B76" s="19" t="s">
        <v>56</v>
      </c>
      <c r="C76" s="92">
        <v>0</v>
      </c>
      <c r="D76" s="91"/>
      <c r="E76" s="91"/>
      <c r="F76" s="94"/>
    </row>
    <row r="77" spans="1:6" ht="50.25" customHeight="1" x14ac:dyDescent="0.25">
      <c r="A77" s="347"/>
      <c r="B77" s="19" t="s">
        <v>57</v>
      </c>
      <c r="C77" s="92"/>
      <c r="D77" s="91"/>
      <c r="E77" s="91"/>
      <c r="F77" s="94"/>
    </row>
    <row r="78" spans="1:6" x14ac:dyDescent="0.25">
      <c r="A78" s="346" t="s">
        <v>272</v>
      </c>
      <c r="B78" s="19" t="s">
        <v>55</v>
      </c>
      <c r="C78" s="92">
        <v>0</v>
      </c>
      <c r="D78" s="91"/>
      <c r="E78" s="91"/>
      <c r="F78" s="94"/>
    </row>
    <row r="79" spans="1:6" x14ac:dyDescent="0.25">
      <c r="A79" s="251"/>
      <c r="B79" s="19" t="s">
        <v>56</v>
      </c>
      <c r="C79" s="92">
        <v>1500</v>
      </c>
      <c r="D79" s="91">
        <v>1043.5</v>
      </c>
      <c r="E79" s="92">
        <f t="shared" ref="E79" si="19">D79/C79*100</f>
        <v>69.566666666666663</v>
      </c>
      <c r="F79" s="25" t="s">
        <v>428</v>
      </c>
    </row>
    <row r="80" spans="1:6" x14ac:dyDescent="0.25">
      <c r="A80" s="251"/>
      <c r="B80" s="19" t="s">
        <v>57</v>
      </c>
      <c r="C80" s="92"/>
      <c r="D80" s="91"/>
      <c r="E80" s="91"/>
      <c r="F80" s="94"/>
    </row>
    <row r="81" spans="1:6" x14ac:dyDescent="0.25">
      <c r="A81" s="251" t="s">
        <v>273</v>
      </c>
      <c r="B81" s="19" t="s">
        <v>55</v>
      </c>
      <c r="C81" s="92">
        <v>0</v>
      </c>
      <c r="D81" s="91"/>
      <c r="E81" s="91"/>
      <c r="F81" s="94"/>
    </row>
    <row r="82" spans="1:6" x14ac:dyDescent="0.25">
      <c r="A82" s="339"/>
      <c r="B82" s="19" t="s">
        <v>56</v>
      </c>
      <c r="C82" s="92">
        <v>570</v>
      </c>
      <c r="D82" s="92">
        <v>533.5</v>
      </c>
      <c r="E82" s="92">
        <f t="shared" ref="E82" si="20">D82/C82*100</f>
        <v>93.596491228070178</v>
      </c>
      <c r="F82" s="94" t="s">
        <v>420</v>
      </c>
    </row>
    <row r="83" spans="1:6" x14ac:dyDescent="0.25">
      <c r="A83" s="339"/>
      <c r="B83" s="19" t="s">
        <v>57</v>
      </c>
      <c r="C83" s="92"/>
      <c r="D83" s="91"/>
      <c r="E83" s="91"/>
      <c r="F83" s="94"/>
    </row>
    <row r="84" spans="1:6" x14ac:dyDescent="0.25">
      <c r="A84" s="251" t="s">
        <v>274</v>
      </c>
      <c r="B84" s="19" t="s">
        <v>55</v>
      </c>
      <c r="C84" s="92">
        <v>0</v>
      </c>
      <c r="D84" s="91"/>
      <c r="E84" s="91"/>
      <c r="F84" s="94"/>
    </row>
    <row r="85" spans="1:6" x14ac:dyDescent="0.25">
      <c r="A85" s="339"/>
      <c r="B85" s="19" t="s">
        <v>56</v>
      </c>
      <c r="C85" s="92">
        <v>0</v>
      </c>
      <c r="D85" s="91"/>
      <c r="E85" s="92"/>
      <c r="F85" s="94"/>
    </row>
    <row r="86" spans="1:6" ht="24.75" customHeight="1" x14ac:dyDescent="0.25">
      <c r="A86" s="339"/>
      <c r="B86" s="19" t="s">
        <v>57</v>
      </c>
      <c r="C86" s="92"/>
      <c r="D86" s="91"/>
      <c r="E86" s="91"/>
      <c r="F86" s="94"/>
    </row>
    <row r="87" spans="1:6" x14ac:dyDescent="0.25">
      <c r="A87" s="251" t="s">
        <v>275</v>
      </c>
      <c r="B87" s="19" t="s">
        <v>55</v>
      </c>
      <c r="C87" s="92">
        <v>0</v>
      </c>
      <c r="D87" s="91"/>
      <c r="E87" s="91"/>
      <c r="F87" s="94"/>
    </row>
    <row r="88" spans="1:6" x14ac:dyDescent="0.25">
      <c r="A88" s="251"/>
      <c r="B88" s="19" t="s">
        <v>56</v>
      </c>
      <c r="C88" s="92">
        <v>0</v>
      </c>
      <c r="D88" s="91"/>
      <c r="E88" s="92"/>
      <c r="F88" s="94"/>
    </row>
    <row r="89" spans="1:6" x14ac:dyDescent="0.25">
      <c r="A89" s="251"/>
      <c r="B89" s="19" t="s">
        <v>57</v>
      </c>
      <c r="C89" s="92"/>
      <c r="D89" s="91"/>
      <c r="E89" s="91"/>
      <c r="F89" s="94"/>
    </row>
    <row r="90" spans="1:6" x14ac:dyDescent="0.25">
      <c r="A90" s="251" t="s">
        <v>276</v>
      </c>
      <c r="B90" s="19" t="s">
        <v>55</v>
      </c>
      <c r="C90" s="92">
        <v>1000</v>
      </c>
      <c r="D90" s="91">
        <v>1000</v>
      </c>
      <c r="E90" s="92">
        <f t="shared" ref="E90" si="21">D90/C90*100</f>
        <v>100</v>
      </c>
      <c r="F90" s="94"/>
    </row>
    <row r="91" spans="1:6" x14ac:dyDescent="0.25">
      <c r="A91" s="339"/>
      <c r="B91" s="19" t="s">
        <v>56</v>
      </c>
      <c r="C91" s="92"/>
      <c r="D91" s="91"/>
      <c r="E91" s="91"/>
      <c r="F91" s="94"/>
    </row>
    <row r="92" spans="1:6" ht="36" customHeight="1" x14ac:dyDescent="0.25">
      <c r="A92" s="339"/>
      <c r="B92" s="19" t="s">
        <v>57</v>
      </c>
      <c r="C92" s="92"/>
      <c r="D92" s="91"/>
      <c r="E92" s="91"/>
      <c r="F92" s="94"/>
    </row>
    <row r="93" spans="1:6" x14ac:dyDescent="0.25">
      <c r="A93" s="251" t="s">
        <v>277</v>
      </c>
      <c r="B93" s="19" t="s">
        <v>55</v>
      </c>
      <c r="C93" s="92"/>
      <c r="D93" s="92"/>
      <c r="E93" s="92"/>
      <c r="F93" s="94"/>
    </row>
    <row r="94" spans="1:6" x14ac:dyDescent="0.25">
      <c r="A94" s="251"/>
      <c r="B94" s="19" t="s">
        <v>56</v>
      </c>
      <c r="C94" s="92">
        <v>804.5</v>
      </c>
      <c r="D94" s="91"/>
      <c r="E94" s="92">
        <f t="shared" ref="E94" si="22">D94/C94*100</f>
        <v>0</v>
      </c>
      <c r="F94" s="94" t="s">
        <v>443</v>
      </c>
    </row>
    <row r="95" spans="1:6" ht="50.25" customHeight="1" x14ac:dyDescent="0.25">
      <c r="A95" s="251"/>
      <c r="B95" s="19" t="s">
        <v>57</v>
      </c>
      <c r="C95" s="92"/>
      <c r="D95" s="91"/>
      <c r="E95" s="91"/>
      <c r="F95" s="94"/>
    </row>
    <row r="96" spans="1:6" x14ac:dyDescent="0.25">
      <c r="A96" s="251" t="s">
        <v>278</v>
      </c>
      <c r="B96" s="19" t="s">
        <v>55</v>
      </c>
      <c r="C96" s="92">
        <v>0</v>
      </c>
      <c r="D96" s="91"/>
      <c r="E96" s="91"/>
      <c r="F96" s="94"/>
    </row>
    <row r="97" spans="1:6" x14ac:dyDescent="0.25">
      <c r="A97" s="339"/>
      <c r="B97" s="19" t="s">
        <v>56</v>
      </c>
      <c r="C97" s="92"/>
      <c r="D97" s="91"/>
      <c r="E97" s="92"/>
      <c r="F97" s="94"/>
    </row>
    <row r="98" spans="1:6" ht="50.25" customHeight="1" x14ac:dyDescent="0.25">
      <c r="A98" s="339"/>
      <c r="B98" s="20" t="s">
        <v>249</v>
      </c>
      <c r="C98" s="92"/>
      <c r="D98" s="92"/>
      <c r="E98" s="92"/>
      <c r="F98" s="94"/>
    </row>
    <row r="99" spans="1:6" x14ac:dyDescent="0.25">
      <c r="A99" s="251" t="s">
        <v>279</v>
      </c>
      <c r="B99" s="19" t="s">
        <v>55</v>
      </c>
      <c r="C99" s="92"/>
      <c r="D99" s="91"/>
      <c r="E99" s="92"/>
      <c r="F99" s="94"/>
    </row>
    <row r="100" spans="1:6" x14ac:dyDescent="0.25">
      <c r="A100" s="251"/>
      <c r="B100" s="19" t="s">
        <v>56</v>
      </c>
      <c r="C100" s="92">
        <v>127.4</v>
      </c>
      <c r="D100" s="91"/>
      <c r="E100" s="91"/>
      <c r="F100" s="25" t="s">
        <v>428</v>
      </c>
    </row>
    <row r="101" spans="1:6" x14ac:dyDescent="0.25">
      <c r="A101" s="251"/>
      <c r="B101" s="20" t="s">
        <v>57</v>
      </c>
      <c r="C101" s="92"/>
      <c r="D101" s="91"/>
      <c r="E101" s="91"/>
      <c r="F101" s="94"/>
    </row>
    <row r="102" spans="1:6" x14ac:dyDescent="0.25">
      <c r="A102" s="251" t="s">
        <v>280</v>
      </c>
      <c r="B102" s="19" t="s">
        <v>55</v>
      </c>
      <c r="C102" s="92">
        <v>0</v>
      </c>
      <c r="D102" s="91"/>
      <c r="E102" s="91"/>
      <c r="F102" s="94"/>
    </row>
    <row r="103" spans="1:6" ht="26.25" x14ac:dyDescent="0.25">
      <c r="A103" s="251"/>
      <c r="B103" s="19" t="s">
        <v>56</v>
      </c>
      <c r="C103" s="91">
        <v>2040</v>
      </c>
      <c r="D103" s="91">
        <v>998.2</v>
      </c>
      <c r="E103" s="92">
        <f t="shared" ref="E103" si="23">D103/C103*100</f>
        <v>48.931372549019606</v>
      </c>
      <c r="F103" s="25" t="s">
        <v>429</v>
      </c>
    </row>
    <row r="104" spans="1:6" ht="16.5" customHeight="1" x14ac:dyDescent="0.25">
      <c r="A104" s="251"/>
      <c r="B104" s="20" t="s">
        <v>57</v>
      </c>
      <c r="C104" s="91"/>
      <c r="D104" s="91"/>
      <c r="E104" s="91"/>
      <c r="F104" s="94"/>
    </row>
    <row r="105" spans="1:6" x14ac:dyDescent="0.25">
      <c r="A105" s="251" t="s">
        <v>281</v>
      </c>
      <c r="B105" s="19" t="s">
        <v>55</v>
      </c>
      <c r="C105" s="91">
        <v>0</v>
      </c>
      <c r="D105" s="91"/>
      <c r="E105" s="91"/>
      <c r="F105" s="94"/>
    </row>
    <row r="106" spans="1:6" ht="39" x14ac:dyDescent="0.25">
      <c r="A106" s="251"/>
      <c r="B106" s="19" t="s">
        <v>56</v>
      </c>
      <c r="C106" s="91">
        <v>721.8</v>
      </c>
      <c r="D106" s="91">
        <v>270.39999999999998</v>
      </c>
      <c r="E106" s="92">
        <f t="shared" ref="E106" si="24">D106/C106*100</f>
        <v>37.46190080354669</v>
      </c>
      <c r="F106" s="25" t="s">
        <v>423</v>
      </c>
    </row>
    <row r="107" spans="1:6" ht="24.75" customHeight="1" x14ac:dyDescent="0.25">
      <c r="A107" s="251"/>
      <c r="B107" s="19" t="s">
        <v>57</v>
      </c>
      <c r="C107" s="91"/>
      <c r="D107" s="91"/>
      <c r="E107" s="91"/>
      <c r="F107" s="94"/>
    </row>
    <row r="108" spans="1:6" x14ac:dyDescent="0.25">
      <c r="A108" s="251" t="s">
        <v>282</v>
      </c>
      <c r="B108" s="19" t="s">
        <v>55</v>
      </c>
      <c r="C108" s="91">
        <v>0</v>
      </c>
      <c r="D108" s="91"/>
      <c r="E108" s="91"/>
      <c r="F108" s="94"/>
    </row>
    <row r="109" spans="1:6" ht="39" x14ac:dyDescent="0.25">
      <c r="A109" s="251"/>
      <c r="B109" s="19" t="s">
        <v>56</v>
      </c>
      <c r="C109" s="91">
        <v>2426.8000000000002</v>
      </c>
      <c r="D109" s="91">
        <v>1825.3</v>
      </c>
      <c r="E109" s="92">
        <f t="shared" ref="E109:E112" si="25">D109/C109*100</f>
        <v>75.214273940992243</v>
      </c>
      <c r="F109" s="25" t="s">
        <v>423</v>
      </c>
    </row>
    <row r="110" spans="1:6" x14ac:dyDescent="0.25">
      <c r="A110" s="251"/>
      <c r="B110" s="19" t="s">
        <v>57</v>
      </c>
      <c r="C110" s="91"/>
      <c r="D110" s="91"/>
      <c r="E110" s="92"/>
      <c r="F110" s="94"/>
    </row>
    <row r="111" spans="1:6" x14ac:dyDescent="0.25">
      <c r="A111" s="251" t="s">
        <v>283</v>
      </c>
      <c r="B111" s="19" t="s">
        <v>55</v>
      </c>
      <c r="C111" s="91">
        <v>5573.2</v>
      </c>
      <c r="D111" s="92">
        <v>2037</v>
      </c>
      <c r="E111" s="92">
        <f t="shared" si="25"/>
        <v>36.549917462140243</v>
      </c>
      <c r="F111" s="94"/>
    </row>
    <row r="112" spans="1:6" ht="39" x14ac:dyDescent="0.25">
      <c r="A112" s="251"/>
      <c r="B112" s="19" t="s">
        <v>56</v>
      </c>
      <c r="C112" s="92">
        <v>502</v>
      </c>
      <c r="D112" s="91">
        <v>306.89999999999998</v>
      </c>
      <c r="E112" s="92">
        <f t="shared" si="25"/>
        <v>61.135458167330668</v>
      </c>
      <c r="F112" s="25" t="s">
        <v>423</v>
      </c>
    </row>
    <row r="113" spans="1:6" ht="75.75" customHeight="1" x14ac:dyDescent="0.25">
      <c r="A113" s="251"/>
      <c r="B113" s="19" t="s">
        <v>57</v>
      </c>
      <c r="C113" s="91"/>
      <c r="D113" s="91"/>
      <c r="E113" s="91"/>
      <c r="F113" s="94"/>
    </row>
    <row r="114" spans="1:6" ht="26.25" x14ac:dyDescent="0.25">
      <c r="A114" s="251" t="s">
        <v>284</v>
      </c>
      <c r="B114" s="19" t="s">
        <v>55</v>
      </c>
      <c r="C114" s="91">
        <v>62.5</v>
      </c>
      <c r="D114" s="91"/>
      <c r="E114" s="92">
        <f t="shared" ref="E114" si="26">D114/C114*100</f>
        <v>0</v>
      </c>
      <c r="F114" s="25" t="s">
        <v>430</v>
      </c>
    </row>
    <row r="115" spans="1:6" x14ac:dyDescent="0.25">
      <c r="A115" s="339"/>
      <c r="B115" s="19" t="s">
        <v>56</v>
      </c>
      <c r="C115" s="91"/>
      <c r="D115" s="91"/>
      <c r="E115" s="91"/>
      <c r="F115" s="94"/>
    </row>
    <row r="116" spans="1:6" ht="113.25" customHeight="1" x14ac:dyDescent="0.25">
      <c r="A116" s="339"/>
      <c r="B116" s="19" t="s">
        <v>57</v>
      </c>
      <c r="C116" s="91"/>
      <c r="D116" s="91"/>
      <c r="E116" s="91"/>
      <c r="F116" s="94"/>
    </row>
    <row r="117" spans="1:6" x14ac:dyDescent="0.25">
      <c r="A117" s="251" t="s">
        <v>285</v>
      </c>
      <c r="B117" s="19" t="s">
        <v>55</v>
      </c>
      <c r="C117" s="91">
        <v>5550.4</v>
      </c>
      <c r="D117" s="92">
        <v>2846</v>
      </c>
      <c r="E117" s="92">
        <f t="shared" ref="E117:E124" si="27">D117/C117*100</f>
        <v>51.275583741712317</v>
      </c>
      <c r="F117" s="94" t="s">
        <v>431</v>
      </c>
    </row>
    <row r="118" spans="1:6" x14ac:dyDescent="0.25">
      <c r="A118" s="339"/>
      <c r="B118" s="19" t="s">
        <v>56</v>
      </c>
      <c r="C118" s="91">
        <v>0</v>
      </c>
      <c r="D118" s="91"/>
      <c r="E118" s="92"/>
      <c r="F118" s="94"/>
    </row>
    <row r="119" spans="1:6" ht="99.75" customHeight="1" x14ac:dyDescent="0.25">
      <c r="A119" s="339"/>
      <c r="B119" s="19" t="s">
        <v>57</v>
      </c>
      <c r="C119" s="91"/>
      <c r="D119" s="91"/>
      <c r="E119" s="92"/>
      <c r="F119" s="94"/>
    </row>
    <row r="120" spans="1:6" x14ac:dyDescent="0.25">
      <c r="A120" s="251" t="s">
        <v>286</v>
      </c>
      <c r="B120" s="19" t="s">
        <v>55</v>
      </c>
      <c r="C120" s="91">
        <v>91214.2</v>
      </c>
      <c r="D120" s="91">
        <v>32777.300000000003</v>
      </c>
      <c r="E120" s="92">
        <f t="shared" si="27"/>
        <v>35.934426876517037</v>
      </c>
      <c r="F120" s="94"/>
    </row>
    <row r="121" spans="1:6" x14ac:dyDescent="0.25">
      <c r="A121" s="251"/>
      <c r="B121" s="19" t="s">
        <v>56</v>
      </c>
      <c r="C121" s="91">
        <v>4843.5</v>
      </c>
      <c r="D121" s="91">
        <v>4098.5</v>
      </c>
      <c r="E121" s="92">
        <f t="shared" si="27"/>
        <v>84.618560957984926</v>
      </c>
      <c r="F121" s="94"/>
    </row>
    <row r="122" spans="1:6" ht="22.5" customHeight="1" x14ac:dyDescent="0.25">
      <c r="A122" s="251"/>
      <c r="B122" s="19" t="s">
        <v>57</v>
      </c>
      <c r="C122" s="91"/>
      <c r="D122" s="91"/>
      <c r="E122" s="92"/>
      <c r="F122" s="94"/>
    </row>
    <row r="123" spans="1:6" ht="26.25" x14ac:dyDescent="0.25">
      <c r="A123" s="251" t="s">
        <v>287</v>
      </c>
      <c r="B123" s="19" t="s">
        <v>55</v>
      </c>
      <c r="C123" s="91">
        <v>2000</v>
      </c>
      <c r="D123" s="91">
        <v>0</v>
      </c>
      <c r="E123" s="92">
        <f t="shared" si="27"/>
        <v>0</v>
      </c>
      <c r="F123" s="25" t="s">
        <v>432</v>
      </c>
    </row>
    <row r="124" spans="1:6" ht="26.25" x14ac:dyDescent="0.25">
      <c r="A124" s="251"/>
      <c r="B124" s="19" t="s">
        <v>56</v>
      </c>
      <c r="C124" s="91">
        <v>2000</v>
      </c>
      <c r="D124" s="91">
        <v>0</v>
      </c>
      <c r="E124" s="92">
        <f t="shared" si="27"/>
        <v>0</v>
      </c>
      <c r="F124" s="25" t="s">
        <v>432</v>
      </c>
    </row>
    <row r="125" spans="1:6" x14ac:dyDescent="0.25">
      <c r="A125" s="251"/>
      <c r="B125" s="19" t="s">
        <v>57</v>
      </c>
      <c r="C125" s="91"/>
      <c r="D125" s="91"/>
      <c r="E125" s="92"/>
      <c r="F125" s="94"/>
    </row>
    <row r="126" spans="1:6" x14ac:dyDescent="0.25">
      <c r="A126" s="251" t="s">
        <v>288</v>
      </c>
      <c r="B126" s="19" t="s">
        <v>55</v>
      </c>
      <c r="C126" s="97">
        <v>0</v>
      </c>
      <c r="D126" s="98"/>
      <c r="E126" s="92"/>
      <c r="F126" s="94"/>
    </row>
    <row r="127" spans="1:6" ht="39" x14ac:dyDescent="0.25">
      <c r="A127" s="251"/>
      <c r="B127" s="19" t="s">
        <v>56</v>
      </c>
      <c r="C127" s="97">
        <v>2999.1</v>
      </c>
      <c r="D127" s="98">
        <v>175.5</v>
      </c>
      <c r="E127" s="92">
        <f t="shared" ref="E127" si="28">D127/C127*100</f>
        <v>5.8517555266579979</v>
      </c>
      <c r="F127" s="99" t="s">
        <v>433</v>
      </c>
    </row>
    <row r="128" spans="1:6" x14ac:dyDescent="0.25">
      <c r="A128" s="251"/>
      <c r="B128" s="19" t="s">
        <v>57</v>
      </c>
      <c r="C128" s="98"/>
      <c r="D128" s="98"/>
      <c r="E128" s="98"/>
      <c r="F128" s="94"/>
    </row>
    <row r="129" spans="1:6" x14ac:dyDescent="0.25">
      <c r="A129" s="251" t="s">
        <v>289</v>
      </c>
      <c r="B129" s="19" t="s">
        <v>55</v>
      </c>
      <c r="C129" s="97">
        <v>0</v>
      </c>
      <c r="D129" s="98"/>
      <c r="E129" s="98"/>
      <c r="F129" s="94"/>
    </row>
    <row r="130" spans="1:6" ht="26.25" x14ac:dyDescent="0.25">
      <c r="A130" s="251"/>
      <c r="B130" s="19" t="s">
        <v>56</v>
      </c>
      <c r="C130" s="97">
        <v>4048.9</v>
      </c>
      <c r="D130" s="98">
        <v>3095.5</v>
      </c>
      <c r="E130" s="92">
        <f t="shared" ref="E130" si="29">D130/C130*100</f>
        <v>76.452863740769089</v>
      </c>
      <c r="F130" s="25" t="s">
        <v>434</v>
      </c>
    </row>
    <row r="131" spans="1:6" x14ac:dyDescent="0.25">
      <c r="A131" s="251"/>
      <c r="B131" s="19" t="s">
        <v>57</v>
      </c>
      <c r="C131" s="97"/>
      <c r="D131" s="98"/>
      <c r="E131" s="98"/>
      <c r="F131" s="94"/>
    </row>
    <row r="132" spans="1:6" x14ac:dyDescent="0.25">
      <c r="A132" s="251" t="s">
        <v>290</v>
      </c>
      <c r="B132" s="19" t="s">
        <v>55</v>
      </c>
      <c r="C132" s="97">
        <v>0</v>
      </c>
      <c r="D132" s="98"/>
      <c r="E132" s="98"/>
      <c r="F132" s="94"/>
    </row>
    <row r="133" spans="1:6" x14ac:dyDescent="0.25">
      <c r="A133" s="251"/>
      <c r="B133" s="19" t="s">
        <v>56</v>
      </c>
      <c r="C133" s="97">
        <v>2186</v>
      </c>
      <c r="D133" s="98">
        <v>1191.3</v>
      </c>
      <c r="E133" s="92">
        <f t="shared" ref="E133:E136" si="30">D133/C133*100</f>
        <v>54.496797804208597</v>
      </c>
      <c r="F133" s="99" t="s">
        <v>435</v>
      </c>
    </row>
    <row r="134" spans="1:6" x14ac:dyDescent="0.25">
      <c r="A134" s="251"/>
      <c r="B134" s="19" t="s">
        <v>57</v>
      </c>
      <c r="C134" s="97"/>
      <c r="D134" s="98"/>
      <c r="E134" s="98"/>
      <c r="F134" s="94"/>
    </row>
    <row r="135" spans="1:6" x14ac:dyDescent="0.25">
      <c r="A135" s="251" t="s">
        <v>291</v>
      </c>
      <c r="B135" s="19" t="s">
        <v>55</v>
      </c>
      <c r="C135" s="97"/>
      <c r="D135" s="98"/>
      <c r="E135" s="92"/>
      <c r="F135" s="94"/>
    </row>
    <row r="136" spans="1:6" ht="26.25" x14ac:dyDescent="0.25">
      <c r="A136" s="251"/>
      <c r="B136" s="19" t="s">
        <v>56</v>
      </c>
      <c r="C136" s="97">
        <v>402.2</v>
      </c>
      <c r="D136" s="97">
        <v>300</v>
      </c>
      <c r="E136" s="92">
        <f t="shared" si="30"/>
        <v>74.589756340129284</v>
      </c>
      <c r="F136" s="25" t="s">
        <v>436</v>
      </c>
    </row>
    <row r="137" spans="1:6" x14ac:dyDescent="0.25">
      <c r="A137" s="251"/>
      <c r="B137" s="19" t="s">
        <v>57</v>
      </c>
      <c r="C137" s="97"/>
      <c r="D137" s="98"/>
      <c r="E137" s="98"/>
      <c r="F137" s="94"/>
    </row>
    <row r="138" spans="1:6" x14ac:dyDescent="0.25">
      <c r="A138" s="251" t="s">
        <v>292</v>
      </c>
      <c r="B138" s="19" t="s">
        <v>55</v>
      </c>
      <c r="C138" s="97">
        <v>0</v>
      </c>
      <c r="D138" s="98"/>
      <c r="E138" s="98"/>
      <c r="F138" s="94"/>
    </row>
    <row r="139" spans="1:6" ht="39" x14ac:dyDescent="0.25">
      <c r="A139" s="251"/>
      <c r="B139" s="19" t="s">
        <v>56</v>
      </c>
      <c r="C139" s="97">
        <v>2152</v>
      </c>
      <c r="D139" s="97">
        <v>80</v>
      </c>
      <c r="E139" s="92">
        <f t="shared" ref="E139" si="31">D139/C139*100</f>
        <v>3.7174721189591078</v>
      </c>
      <c r="F139" s="25" t="s">
        <v>437</v>
      </c>
    </row>
    <row r="140" spans="1:6" x14ac:dyDescent="0.25">
      <c r="A140" s="251"/>
      <c r="B140" s="19" t="s">
        <v>57</v>
      </c>
      <c r="C140" s="98"/>
      <c r="D140" s="98"/>
      <c r="E140" s="98"/>
      <c r="F140" s="94"/>
    </row>
    <row r="141" spans="1:6" x14ac:dyDescent="0.25">
      <c r="A141" s="251" t="s">
        <v>293</v>
      </c>
      <c r="B141" s="19" t="s">
        <v>55</v>
      </c>
      <c r="C141" s="97">
        <v>0</v>
      </c>
      <c r="D141" s="98"/>
      <c r="E141" s="98"/>
      <c r="F141" s="94"/>
    </row>
    <row r="142" spans="1:6" ht="26.25" x14ac:dyDescent="0.25">
      <c r="A142" s="251"/>
      <c r="B142" s="19" t="s">
        <v>56</v>
      </c>
      <c r="C142" s="97">
        <v>638.79999999999995</v>
      </c>
      <c r="D142" s="97"/>
      <c r="E142" s="92">
        <f t="shared" ref="E142" si="32">D142/C142*100</f>
        <v>0</v>
      </c>
      <c r="F142" s="25" t="s">
        <v>444</v>
      </c>
    </row>
    <row r="143" spans="1:6" x14ac:dyDescent="0.25">
      <c r="A143" s="251"/>
      <c r="B143" s="19" t="s">
        <v>57</v>
      </c>
      <c r="C143" s="97"/>
      <c r="D143" s="98"/>
      <c r="E143" s="98"/>
      <c r="F143" s="94"/>
    </row>
    <row r="144" spans="1:6" x14ac:dyDescent="0.25">
      <c r="A144" s="251" t="s">
        <v>294</v>
      </c>
      <c r="B144" s="19" t="s">
        <v>55</v>
      </c>
      <c r="C144" s="97">
        <v>0</v>
      </c>
      <c r="D144" s="98"/>
      <c r="E144" s="98"/>
      <c r="F144" s="94"/>
    </row>
    <row r="145" spans="1:6" x14ac:dyDescent="0.25">
      <c r="A145" s="251"/>
      <c r="B145" s="19" t="s">
        <v>56</v>
      </c>
      <c r="C145" s="97">
        <v>1886</v>
      </c>
      <c r="D145" s="98">
        <v>936.5</v>
      </c>
      <c r="E145" s="92">
        <f t="shared" ref="E145" si="33">D145/C145*100</f>
        <v>49.655355249204661</v>
      </c>
      <c r="F145" s="99" t="s">
        <v>435</v>
      </c>
    </row>
    <row r="146" spans="1:6" ht="48.75" customHeight="1" x14ac:dyDescent="0.25">
      <c r="A146" s="251"/>
      <c r="B146" s="19" t="s">
        <v>57</v>
      </c>
      <c r="C146" s="98"/>
      <c r="D146" s="98"/>
      <c r="E146" s="98"/>
      <c r="F146" s="94"/>
    </row>
    <row r="147" spans="1:6" x14ac:dyDescent="0.25">
      <c r="A147" s="251" t="s">
        <v>295</v>
      </c>
      <c r="B147" s="19" t="s">
        <v>55</v>
      </c>
      <c r="C147" s="97">
        <v>0</v>
      </c>
      <c r="D147" s="98"/>
      <c r="E147" s="98"/>
      <c r="F147" s="94"/>
    </row>
    <row r="148" spans="1:6" ht="51.75" x14ac:dyDescent="0.25">
      <c r="A148" s="251"/>
      <c r="B148" s="19" t="s">
        <v>56</v>
      </c>
      <c r="C148" s="97">
        <v>9228.7999999999993</v>
      </c>
      <c r="D148" s="98">
        <v>3830.6</v>
      </c>
      <c r="E148" s="97">
        <f>D148/C148*100</f>
        <v>41.50702149791956</v>
      </c>
      <c r="F148" s="25" t="s">
        <v>438</v>
      </c>
    </row>
    <row r="149" spans="1:6" x14ac:dyDescent="0.25">
      <c r="A149" s="251"/>
      <c r="B149" s="19" t="s">
        <v>57</v>
      </c>
      <c r="C149" s="97"/>
      <c r="D149" s="98"/>
      <c r="E149" s="98"/>
      <c r="F149" s="94"/>
    </row>
    <row r="150" spans="1:6" x14ac:dyDescent="0.25">
      <c r="A150" s="251" t="s">
        <v>296</v>
      </c>
      <c r="B150" s="19" t="s">
        <v>55</v>
      </c>
      <c r="C150" s="97">
        <v>0</v>
      </c>
      <c r="D150" s="98"/>
      <c r="E150" s="98"/>
      <c r="F150" s="94"/>
    </row>
    <row r="151" spans="1:6" ht="51.75" x14ac:dyDescent="0.25">
      <c r="A151" s="251"/>
      <c r="B151" s="19" t="s">
        <v>56</v>
      </c>
      <c r="C151" s="97">
        <v>44560.1</v>
      </c>
      <c r="D151" s="98">
        <v>18670.900000000001</v>
      </c>
      <c r="E151" s="97">
        <f>D151/C151*100</f>
        <v>41.900489451325299</v>
      </c>
      <c r="F151" s="25" t="s">
        <v>439</v>
      </c>
    </row>
    <row r="152" spans="1:6" ht="14.25" customHeight="1" x14ac:dyDescent="0.25">
      <c r="A152" s="251"/>
      <c r="B152" s="19" t="s">
        <v>57</v>
      </c>
      <c r="C152" s="97"/>
      <c r="D152" s="98"/>
      <c r="E152" s="98"/>
      <c r="F152" s="94"/>
    </row>
    <row r="153" spans="1:6" x14ac:dyDescent="0.25">
      <c r="A153" s="251" t="s">
        <v>297</v>
      </c>
      <c r="B153" s="19" t="s">
        <v>55</v>
      </c>
      <c r="C153" s="97"/>
      <c r="D153" s="98"/>
      <c r="E153" s="98"/>
      <c r="F153" s="94"/>
    </row>
    <row r="154" spans="1:6" x14ac:dyDescent="0.25">
      <c r="A154" s="251"/>
      <c r="B154" s="19" t="s">
        <v>56</v>
      </c>
      <c r="C154" s="97">
        <v>90</v>
      </c>
      <c r="D154" s="98">
        <v>73.599999999999994</v>
      </c>
      <c r="E154" s="97">
        <f t="shared" ref="E154" si="34">D154/C154*100</f>
        <v>81.777777777777771</v>
      </c>
      <c r="F154" s="94" t="s">
        <v>440</v>
      </c>
    </row>
    <row r="155" spans="1:6" x14ac:dyDescent="0.25">
      <c r="A155" s="251"/>
      <c r="B155" s="21" t="s">
        <v>57</v>
      </c>
      <c r="C155" s="77"/>
      <c r="D155" s="45"/>
      <c r="E155" s="45"/>
      <c r="F155" s="57"/>
    </row>
  </sheetData>
  <mergeCells count="52">
    <mergeCell ref="A21:A23"/>
    <mergeCell ref="A4:E4"/>
    <mergeCell ref="A3:E3"/>
    <mergeCell ref="A8:A11"/>
    <mergeCell ref="A12:A14"/>
    <mergeCell ref="A15:A17"/>
    <mergeCell ref="A18:A20"/>
    <mergeCell ref="A57:A59"/>
    <mergeCell ref="A24:A26"/>
    <mergeCell ref="A27:A29"/>
    <mergeCell ref="A30:A32"/>
    <mergeCell ref="A33:A35"/>
    <mergeCell ref="A36:A38"/>
    <mergeCell ref="A39:A41"/>
    <mergeCell ref="A42:A44"/>
    <mergeCell ref="A45:A47"/>
    <mergeCell ref="A48:A50"/>
    <mergeCell ref="A51:A53"/>
    <mergeCell ref="A54:A56"/>
    <mergeCell ref="A93:A95"/>
    <mergeCell ref="A60:A62"/>
    <mergeCell ref="A63:A65"/>
    <mergeCell ref="A66:A68"/>
    <mergeCell ref="A69:A71"/>
    <mergeCell ref="A72:A74"/>
    <mergeCell ref="A75:A77"/>
    <mergeCell ref="A78:A80"/>
    <mergeCell ref="A81:A83"/>
    <mergeCell ref="A84:A86"/>
    <mergeCell ref="A87:A89"/>
    <mergeCell ref="A90:A92"/>
    <mergeCell ref="A114:A116"/>
    <mergeCell ref="A117:A119"/>
    <mergeCell ref="A120:A122"/>
    <mergeCell ref="A123:A125"/>
    <mergeCell ref="A126:A128"/>
    <mergeCell ref="F15:F16"/>
    <mergeCell ref="A150:A152"/>
    <mergeCell ref="A153:A155"/>
    <mergeCell ref="A132:A134"/>
    <mergeCell ref="A135:A137"/>
    <mergeCell ref="A138:A140"/>
    <mergeCell ref="A141:A143"/>
    <mergeCell ref="A144:A146"/>
    <mergeCell ref="A147:A149"/>
    <mergeCell ref="A129:A131"/>
    <mergeCell ref="A96:A98"/>
    <mergeCell ref="A99:A101"/>
    <mergeCell ref="A102:A104"/>
    <mergeCell ref="A105:A107"/>
    <mergeCell ref="A108:A110"/>
    <mergeCell ref="A111:A113"/>
  </mergeCells>
  <pageMargins left="0.7" right="0.7" top="0.75" bottom="0.75" header="0.3" footer="0.3"/>
  <pageSetup paperSize="9" scale="65"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1"/>
  <sheetViews>
    <sheetView workbookViewId="0">
      <selection activeCell="F24" sqref="F24:F33"/>
    </sheetView>
  </sheetViews>
  <sheetFormatPr defaultRowHeight="15" x14ac:dyDescent="0.25"/>
  <cols>
    <col min="1" max="1" width="40.28515625" customWidth="1"/>
    <col min="2" max="2" width="28.85546875" customWidth="1"/>
    <col min="3" max="3" width="12.85546875" customWidth="1"/>
    <col min="4" max="4" width="12.5703125" customWidth="1"/>
    <col min="5" max="5" width="11.5703125" customWidth="1"/>
    <col min="6" max="6" width="27.7109375" customWidth="1"/>
  </cols>
  <sheetData>
    <row r="2" spans="1:8" x14ac:dyDescent="0.25">
      <c r="A2" s="314" t="s">
        <v>48</v>
      </c>
      <c r="B2" s="314"/>
      <c r="C2" s="314"/>
      <c r="D2" s="314"/>
      <c r="E2" s="314"/>
      <c r="F2" s="61"/>
    </row>
    <row r="3" spans="1:8" s="1" customFormat="1" x14ac:dyDescent="0.25">
      <c r="A3" s="283" t="s">
        <v>61</v>
      </c>
      <c r="B3" s="283"/>
      <c r="C3" s="283"/>
      <c r="D3" s="283"/>
      <c r="E3" s="283"/>
      <c r="F3" s="61"/>
    </row>
    <row r="4" spans="1:8" x14ac:dyDescent="0.25">
      <c r="A4" s="100"/>
      <c r="B4" s="100"/>
      <c r="C4" s="100"/>
      <c r="D4" s="100"/>
      <c r="E4" s="100"/>
      <c r="F4" s="61"/>
    </row>
    <row r="5" spans="1:8" ht="130.5" customHeight="1" x14ac:dyDescent="0.25">
      <c r="A5" s="101" t="s">
        <v>49</v>
      </c>
      <c r="B5" s="101" t="s">
        <v>50</v>
      </c>
      <c r="C5" s="101" t="s">
        <v>51</v>
      </c>
      <c r="D5" s="101" t="s">
        <v>52</v>
      </c>
      <c r="E5" s="101" t="s">
        <v>53</v>
      </c>
      <c r="F5" s="86" t="s">
        <v>129</v>
      </c>
    </row>
    <row r="6" spans="1:8" x14ac:dyDescent="0.25">
      <c r="A6" s="102">
        <v>1</v>
      </c>
      <c r="B6" s="102">
        <v>2</v>
      </c>
      <c r="C6" s="102">
        <v>3</v>
      </c>
      <c r="D6" s="102">
        <v>4</v>
      </c>
      <c r="E6" s="102">
        <v>5</v>
      </c>
      <c r="F6" s="57">
        <v>6</v>
      </c>
    </row>
    <row r="7" spans="1:8" x14ac:dyDescent="0.25">
      <c r="A7" s="348" t="s">
        <v>34</v>
      </c>
      <c r="B7" s="103" t="s">
        <v>54</v>
      </c>
      <c r="C7" s="104">
        <f>C8+C9+C10</f>
        <v>5517.8</v>
      </c>
      <c r="D7" s="104">
        <f>D8+D9+D10</f>
        <v>2350.35</v>
      </c>
      <c r="E7" s="89">
        <f t="shared" ref="E7:E37" si="0">D7/C7*100</f>
        <v>42.595780927181117</v>
      </c>
      <c r="F7" s="64"/>
    </row>
    <row r="8" spans="1:8" x14ac:dyDescent="0.25">
      <c r="A8" s="348"/>
      <c r="B8" s="103" t="s">
        <v>55</v>
      </c>
      <c r="C8" s="104">
        <f>C11+C36</f>
        <v>534</v>
      </c>
      <c r="D8" s="104">
        <f>D11+D36</f>
        <v>255.45000000000002</v>
      </c>
      <c r="E8" s="89">
        <f t="shared" si="0"/>
        <v>47.837078651685395</v>
      </c>
      <c r="F8" s="64"/>
    </row>
    <row r="9" spans="1:8" x14ac:dyDescent="0.25">
      <c r="A9" s="348"/>
      <c r="B9" s="103" t="s">
        <v>56</v>
      </c>
      <c r="C9" s="104">
        <f>C12+C37</f>
        <v>4983.8</v>
      </c>
      <c r="D9" s="104">
        <f>D12+D37</f>
        <v>2094.9</v>
      </c>
      <c r="E9" s="89">
        <f t="shared" si="0"/>
        <v>42.034190778121108</v>
      </c>
      <c r="F9" s="64"/>
      <c r="G9" s="39"/>
    </row>
    <row r="10" spans="1:8" x14ac:dyDescent="0.25">
      <c r="A10" s="348"/>
      <c r="B10" s="103" t="s">
        <v>57</v>
      </c>
      <c r="C10" s="103"/>
      <c r="D10" s="103"/>
      <c r="E10" s="89"/>
      <c r="F10" s="64"/>
      <c r="G10" s="39"/>
      <c r="H10" s="35"/>
    </row>
    <row r="11" spans="1:8" x14ac:dyDescent="0.25">
      <c r="A11" s="349" t="s">
        <v>298</v>
      </c>
      <c r="B11" s="105" t="s">
        <v>55</v>
      </c>
      <c r="C11" s="106">
        <f>C14+C17+C22+C27+C30+C24</f>
        <v>534</v>
      </c>
      <c r="D11" s="106">
        <f>D14+D17+D22+D27+D30</f>
        <v>255.45000000000002</v>
      </c>
      <c r="E11" s="107">
        <f t="shared" si="0"/>
        <v>47.837078651685395</v>
      </c>
      <c r="F11" s="70"/>
      <c r="G11" s="39"/>
    </row>
    <row r="12" spans="1:8" x14ac:dyDescent="0.25">
      <c r="A12" s="349"/>
      <c r="B12" s="105" t="s">
        <v>56</v>
      </c>
      <c r="C12" s="106">
        <f>C15+C18+C20+C25+C28+C34</f>
        <v>3527.1</v>
      </c>
      <c r="D12" s="106">
        <f>D15+D18+D20+D25+D28+D34</f>
        <v>1320.5</v>
      </c>
      <c r="E12" s="107">
        <f t="shared" si="0"/>
        <v>37.438689007966886</v>
      </c>
      <c r="F12" s="70"/>
      <c r="G12" s="39"/>
    </row>
    <row r="13" spans="1:8" ht="32.25" customHeight="1" x14ac:dyDescent="0.25">
      <c r="A13" s="349"/>
      <c r="B13" s="105" t="s">
        <v>57</v>
      </c>
      <c r="C13" s="108"/>
      <c r="D13" s="108"/>
      <c r="E13" s="107"/>
      <c r="F13" s="70"/>
      <c r="G13" s="39"/>
    </row>
    <row r="14" spans="1:8" x14ac:dyDescent="0.25">
      <c r="A14" s="350" t="s">
        <v>299</v>
      </c>
      <c r="B14" s="109" t="s">
        <v>55</v>
      </c>
      <c r="C14" s="110"/>
      <c r="D14" s="102"/>
      <c r="E14" s="111"/>
      <c r="F14" s="57"/>
      <c r="H14" s="35"/>
    </row>
    <row r="15" spans="1:8" ht="26.25" customHeight="1" x14ac:dyDescent="0.25">
      <c r="A15" s="350"/>
      <c r="B15" s="109" t="s">
        <v>56</v>
      </c>
      <c r="C15" s="91">
        <v>95.3</v>
      </c>
      <c r="D15" s="227">
        <v>33.5</v>
      </c>
      <c r="E15" s="111">
        <f t="shared" si="0"/>
        <v>35.152151101783844</v>
      </c>
      <c r="F15" s="113" t="s">
        <v>494</v>
      </c>
    </row>
    <row r="16" spans="1:8" ht="48.75" customHeight="1" x14ac:dyDescent="0.25">
      <c r="A16" s="350"/>
      <c r="B16" s="109" t="s">
        <v>57</v>
      </c>
      <c r="C16" s="102"/>
      <c r="D16" s="102"/>
      <c r="E16" s="111"/>
      <c r="F16" s="57"/>
    </row>
    <row r="17" spans="1:6" x14ac:dyDescent="0.25">
      <c r="A17" s="351" t="s">
        <v>300</v>
      </c>
      <c r="B17" s="114" t="s">
        <v>55</v>
      </c>
      <c r="C17" s="110"/>
      <c r="D17" s="110"/>
      <c r="E17" s="111"/>
      <c r="F17" s="57"/>
    </row>
    <row r="18" spans="1:6" x14ac:dyDescent="0.25">
      <c r="A18" s="351"/>
      <c r="B18" s="115" t="s">
        <v>56</v>
      </c>
      <c r="C18" s="91">
        <v>1000</v>
      </c>
      <c r="D18" s="91">
        <v>539.9</v>
      </c>
      <c r="E18" s="111">
        <f t="shared" si="0"/>
        <v>53.989999999999995</v>
      </c>
      <c r="F18" s="113" t="s">
        <v>494</v>
      </c>
    </row>
    <row r="19" spans="1:6" ht="32.25" customHeight="1" x14ac:dyDescent="0.25">
      <c r="A19" s="351"/>
      <c r="B19" s="114" t="s">
        <v>57</v>
      </c>
      <c r="C19" s="110"/>
      <c r="D19" s="110"/>
      <c r="E19" s="111"/>
      <c r="F19" s="57"/>
    </row>
    <row r="20" spans="1:6" ht="195" customHeight="1" x14ac:dyDescent="0.25">
      <c r="A20" s="116" t="s">
        <v>301</v>
      </c>
      <c r="B20" s="117" t="s">
        <v>56</v>
      </c>
      <c r="C20" s="118">
        <v>1862.4</v>
      </c>
      <c r="D20" s="118">
        <v>601.1</v>
      </c>
      <c r="E20" s="119">
        <f t="shared" si="0"/>
        <v>32.275558419243985</v>
      </c>
      <c r="F20" s="41" t="s">
        <v>585</v>
      </c>
    </row>
    <row r="21" spans="1:6" x14ac:dyDescent="0.25">
      <c r="A21" s="287" t="s">
        <v>302</v>
      </c>
      <c r="B21" s="114" t="s">
        <v>56</v>
      </c>
      <c r="C21" s="110"/>
      <c r="D21" s="110"/>
      <c r="E21" s="111"/>
      <c r="F21" s="57"/>
    </row>
    <row r="22" spans="1:6" x14ac:dyDescent="0.25">
      <c r="A22" s="287"/>
      <c r="B22" s="114" t="s">
        <v>55</v>
      </c>
      <c r="C22" s="110">
        <v>27.6</v>
      </c>
      <c r="D22" s="227">
        <v>3.9</v>
      </c>
      <c r="E22" s="111"/>
      <c r="F22" s="57"/>
    </row>
    <row r="23" spans="1:6" ht="91.5" customHeight="1" x14ac:dyDescent="0.25">
      <c r="A23" s="287"/>
      <c r="B23" s="114" t="s">
        <v>57</v>
      </c>
      <c r="C23" s="110"/>
      <c r="D23" s="110"/>
      <c r="E23" s="111"/>
      <c r="F23" s="57"/>
    </row>
    <row r="24" spans="1:6" x14ac:dyDescent="0.25">
      <c r="A24" s="352" t="s">
        <v>524</v>
      </c>
      <c r="B24" s="114" t="s">
        <v>55</v>
      </c>
      <c r="C24" s="110"/>
      <c r="D24" s="110"/>
      <c r="E24" s="111"/>
      <c r="F24" s="297" t="s">
        <v>585</v>
      </c>
    </row>
    <row r="25" spans="1:6" x14ac:dyDescent="0.25">
      <c r="A25" s="352"/>
      <c r="B25" s="114" t="s">
        <v>56</v>
      </c>
      <c r="C25" s="110">
        <v>385.4</v>
      </c>
      <c r="D25" s="110">
        <v>80.400000000000006</v>
      </c>
      <c r="E25" s="111">
        <f t="shared" si="0"/>
        <v>20.861442656979765</v>
      </c>
      <c r="F25" s="298"/>
    </row>
    <row r="26" spans="1:6" ht="76.5" customHeight="1" x14ac:dyDescent="0.25">
      <c r="A26" s="352"/>
      <c r="B26" s="114" t="s">
        <v>57</v>
      </c>
      <c r="C26" s="110"/>
      <c r="D26" s="110"/>
      <c r="E26" s="111"/>
      <c r="F26" s="298"/>
    </row>
    <row r="27" spans="1:6" x14ac:dyDescent="0.25">
      <c r="A27" s="351" t="s">
        <v>303</v>
      </c>
      <c r="B27" s="114" t="s">
        <v>55</v>
      </c>
      <c r="C27" s="110"/>
      <c r="D27" s="110"/>
      <c r="E27" s="111"/>
      <c r="F27" s="298"/>
    </row>
    <row r="28" spans="1:6" x14ac:dyDescent="0.25">
      <c r="A28" s="351"/>
      <c r="B28" s="114" t="s">
        <v>56</v>
      </c>
      <c r="C28" s="120">
        <v>144</v>
      </c>
      <c r="D28" s="227">
        <v>52.6</v>
      </c>
      <c r="E28" s="111">
        <f t="shared" si="0"/>
        <v>36.527777777777779</v>
      </c>
      <c r="F28" s="298"/>
    </row>
    <row r="29" spans="1:6" ht="18.75" customHeight="1" x14ac:dyDescent="0.25">
      <c r="A29" s="351"/>
      <c r="B29" s="114" t="s">
        <v>57</v>
      </c>
      <c r="C29" s="110"/>
      <c r="D29" s="110"/>
      <c r="E29" s="111"/>
      <c r="F29" s="298"/>
    </row>
    <row r="30" spans="1:6" x14ac:dyDescent="0.25">
      <c r="A30" s="351" t="s">
        <v>304</v>
      </c>
      <c r="B30" s="109" t="s">
        <v>55</v>
      </c>
      <c r="C30" s="112">
        <v>506.4</v>
      </c>
      <c r="D30" s="227">
        <v>251.55</v>
      </c>
      <c r="E30" s="111">
        <f t="shared" si="0"/>
        <v>49.674170616113749</v>
      </c>
      <c r="F30" s="298"/>
    </row>
    <row r="31" spans="1:6" x14ac:dyDescent="0.25">
      <c r="A31" s="351"/>
      <c r="B31" s="109" t="s">
        <v>56</v>
      </c>
      <c r="C31" s="112"/>
      <c r="D31" s="112"/>
      <c r="E31" s="111"/>
      <c r="F31" s="298"/>
    </row>
    <row r="32" spans="1:6" x14ac:dyDescent="0.25">
      <c r="A32" s="351"/>
      <c r="B32" s="109" t="s">
        <v>57</v>
      </c>
      <c r="C32" s="112"/>
      <c r="D32" s="112"/>
      <c r="E32" s="111"/>
      <c r="F32" s="298"/>
    </row>
    <row r="33" spans="1:6" x14ac:dyDescent="0.25">
      <c r="A33" s="350" t="s">
        <v>305</v>
      </c>
      <c r="B33" s="109" t="s">
        <v>55</v>
      </c>
      <c r="C33" s="112"/>
      <c r="D33" s="112"/>
      <c r="E33" s="111"/>
      <c r="F33" s="299"/>
    </row>
    <row r="34" spans="1:6" x14ac:dyDescent="0.25">
      <c r="A34" s="350"/>
      <c r="B34" s="109" t="s">
        <v>56</v>
      </c>
      <c r="C34" s="121">
        <v>40</v>
      </c>
      <c r="D34" s="121">
        <v>13</v>
      </c>
      <c r="E34" s="111">
        <f t="shared" si="0"/>
        <v>32.5</v>
      </c>
      <c r="F34" s="113" t="s">
        <v>494</v>
      </c>
    </row>
    <row r="35" spans="1:6" x14ac:dyDescent="0.25">
      <c r="A35" s="350"/>
      <c r="B35" s="109" t="s">
        <v>57</v>
      </c>
      <c r="C35" s="112"/>
      <c r="D35" s="112"/>
      <c r="E35" s="111"/>
      <c r="F35" s="57"/>
    </row>
    <row r="36" spans="1:6" x14ac:dyDescent="0.25">
      <c r="A36" s="349" t="s">
        <v>306</v>
      </c>
      <c r="B36" s="105" t="s">
        <v>55</v>
      </c>
      <c r="C36" s="108">
        <f>C39</f>
        <v>0</v>
      </c>
      <c r="D36" s="108">
        <f>D39</f>
        <v>0</v>
      </c>
      <c r="E36" s="107" t="e">
        <f t="shared" si="0"/>
        <v>#DIV/0!</v>
      </c>
      <c r="F36" s="70"/>
    </row>
    <row r="37" spans="1:6" x14ac:dyDescent="0.25">
      <c r="A37" s="349"/>
      <c r="B37" s="105" t="s">
        <v>56</v>
      </c>
      <c r="C37" s="108">
        <f>C40</f>
        <v>1456.7</v>
      </c>
      <c r="D37" s="106">
        <f>D40</f>
        <v>774.4</v>
      </c>
      <c r="E37" s="107">
        <f t="shared" si="0"/>
        <v>53.161254891192421</v>
      </c>
      <c r="F37" s="70"/>
    </row>
    <row r="38" spans="1:6" x14ac:dyDescent="0.25">
      <c r="A38" s="349"/>
      <c r="B38" s="105" t="s">
        <v>57</v>
      </c>
      <c r="C38" s="108"/>
      <c r="D38" s="108"/>
      <c r="E38" s="107"/>
      <c r="F38" s="70"/>
    </row>
    <row r="39" spans="1:6" ht="15" customHeight="1" x14ac:dyDescent="0.25">
      <c r="A39" s="350" t="s">
        <v>307</v>
      </c>
      <c r="B39" s="21" t="s">
        <v>55</v>
      </c>
      <c r="C39" s="122"/>
      <c r="D39" s="122"/>
      <c r="E39" s="111"/>
      <c r="F39" s="297"/>
    </row>
    <row r="40" spans="1:6" x14ac:dyDescent="0.25">
      <c r="A40" s="350"/>
      <c r="B40" s="21" t="s">
        <v>56</v>
      </c>
      <c r="C40" s="122">
        <v>1456.7</v>
      </c>
      <c r="D40" s="228">
        <v>774.4</v>
      </c>
      <c r="E40" s="111">
        <f>D40/C40*100</f>
        <v>53.161254891192421</v>
      </c>
      <c r="F40" s="298"/>
    </row>
    <row r="41" spans="1:6" ht="18" customHeight="1" x14ac:dyDescent="0.25">
      <c r="A41" s="350"/>
      <c r="B41" s="21" t="s">
        <v>57</v>
      </c>
      <c r="C41" s="122"/>
      <c r="D41" s="122"/>
      <c r="E41" s="111"/>
      <c r="F41" s="299"/>
    </row>
  </sheetData>
  <mergeCells count="15">
    <mergeCell ref="F24:F33"/>
    <mergeCell ref="F39:F41"/>
    <mergeCell ref="A2:E2"/>
    <mergeCell ref="A7:A10"/>
    <mergeCell ref="A11:A13"/>
    <mergeCell ref="A14:A16"/>
    <mergeCell ref="A17:A19"/>
    <mergeCell ref="A39:A41"/>
    <mergeCell ref="A3:E3"/>
    <mergeCell ref="A24:A26"/>
    <mergeCell ref="A27:A29"/>
    <mergeCell ref="A30:A32"/>
    <mergeCell ref="A33:A35"/>
    <mergeCell ref="A36:A38"/>
    <mergeCell ref="A21:A23"/>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58" workbookViewId="0">
      <selection activeCell="A7" sqref="A7:A10"/>
    </sheetView>
  </sheetViews>
  <sheetFormatPr defaultRowHeight="15" x14ac:dyDescent="0.25"/>
  <cols>
    <col min="1" max="1" width="47" customWidth="1"/>
    <col min="2" max="2" width="26.140625" customWidth="1"/>
    <col min="3" max="3" width="12.28515625" customWidth="1"/>
    <col min="4" max="4" width="11.5703125" customWidth="1"/>
    <col min="5" max="5" width="10.5703125" customWidth="1"/>
    <col min="6" max="6" width="26" customWidth="1"/>
  </cols>
  <sheetData>
    <row r="1" spans="1:6" s="1" customFormat="1" x14ac:dyDescent="0.25">
      <c r="A1" s="61"/>
      <c r="B1" s="61"/>
      <c r="C1" s="61"/>
      <c r="D1" s="61"/>
      <c r="E1" s="61"/>
      <c r="F1" s="61"/>
    </row>
    <row r="2" spans="1:6" x14ac:dyDescent="0.25">
      <c r="A2" s="252" t="s">
        <v>48</v>
      </c>
      <c r="B2" s="252"/>
      <c r="C2" s="252"/>
      <c r="D2" s="252"/>
      <c r="E2" s="252"/>
      <c r="F2" s="61"/>
    </row>
    <row r="3" spans="1:6" s="1" customFormat="1" x14ac:dyDescent="0.25">
      <c r="A3" s="165"/>
      <c r="B3" s="165" t="s">
        <v>61</v>
      </c>
      <c r="C3" s="165"/>
      <c r="D3" s="165"/>
      <c r="E3" s="165"/>
      <c r="F3" s="61"/>
    </row>
    <row r="4" spans="1:6" x14ac:dyDescent="0.25">
      <c r="A4" s="62"/>
      <c r="B4" s="62"/>
      <c r="C4" s="178"/>
      <c r="D4" s="62"/>
      <c r="E4" s="62"/>
      <c r="F4" s="61"/>
    </row>
    <row r="5" spans="1:6" ht="102" x14ac:dyDescent="0.25">
      <c r="A5" s="129" t="s">
        <v>49</v>
      </c>
      <c r="B5" s="129" t="s">
        <v>50</v>
      </c>
      <c r="C5" s="129" t="s">
        <v>51</v>
      </c>
      <c r="D5" s="129" t="s">
        <v>52</v>
      </c>
      <c r="E5" s="129" t="s">
        <v>53</v>
      </c>
      <c r="F5" s="86" t="s">
        <v>129</v>
      </c>
    </row>
    <row r="6" spans="1:6" x14ac:dyDescent="0.25">
      <c r="A6" s="45">
        <v>1</v>
      </c>
      <c r="B6" s="45">
        <v>2</v>
      </c>
      <c r="C6" s="179">
        <v>3</v>
      </c>
      <c r="D6" s="45">
        <v>4</v>
      </c>
      <c r="E6" s="45">
        <v>5</v>
      </c>
      <c r="F6" s="57">
        <v>6</v>
      </c>
    </row>
    <row r="7" spans="1:6" s="1" customFormat="1" x14ac:dyDescent="0.25">
      <c r="A7" s="260" t="s">
        <v>183</v>
      </c>
      <c r="B7" s="22" t="s">
        <v>54</v>
      </c>
      <c r="C7" s="66">
        <f>C8+C9+C10</f>
        <v>78857.499999999985</v>
      </c>
      <c r="D7" s="66">
        <f>D8+D9+D10</f>
        <v>35864.536959999998</v>
      </c>
      <c r="E7" s="63">
        <f>D7/C7*100</f>
        <v>45.480185093364618</v>
      </c>
      <c r="F7" s="88"/>
    </row>
    <row r="8" spans="1:6" s="1" customFormat="1" x14ac:dyDescent="0.25">
      <c r="A8" s="261"/>
      <c r="B8" s="22" t="s">
        <v>55</v>
      </c>
      <c r="C8" s="66">
        <f>C12+C18+C34</f>
        <v>73008.099999999991</v>
      </c>
      <c r="D8" s="66">
        <f>D12+D18+D34</f>
        <v>33992.636959999996</v>
      </c>
      <c r="E8" s="63">
        <f>D8/C8*100</f>
        <v>46.560089853043699</v>
      </c>
      <c r="F8" s="88"/>
    </row>
    <row r="9" spans="1:6" s="1" customFormat="1" x14ac:dyDescent="0.25">
      <c r="A9" s="261"/>
      <c r="B9" s="22" t="s">
        <v>56</v>
      </c>
      <c r="C9" s="66">
        <f t="shared" ref="C9:D9" si="0">C13+C19</f>
        <v>5849.4</v>
      </c>
      <c r="D9" s="66">
        <f t="shared" si="0"/>
        <v>1871.9</v>
      </c>
      <c r="E9" s="63">
        <f t="shared" ref="E9" si="1">D9/C9*100</f>
        <v>32.001572810886593</v>
      </c>
      <c r="F9" s="88"/>
    </row>
    <row r="10" spans="1:6" s="1" customFormat="1" x14ac:dyDescent="0.25">
      <c r="A10" s="262"/>
      <c r="B10" s="22" t="s">
        <v>57</v>
      </c>
      <c r="C10" s="67"/>
      <c r="D10" s="67"/>
      <c r="E10" s="22"/>
      <c r="F10" s="88"/>
    </row>
    <row r="11" spans="1:6" x14ac:dyDescent="0.25">
      <c r="A11" s="253" t="s">
        <v>581</v>
      </c>
      <c r="B11" s="43" t="s">
        <v>54</v>
      </c>
      <c r="C11" s="180"/>
      <c r="D11" s="181"/>
      <c r="E11" s="43"/>
      <c r="F11" s="176"/>
    </row>
    <row r="12" spans="1:6" x14ac:dyDescent="0.25">
      <c r="A12" s="253"/>
      <c r="B12" s="43" t="s">
        <v>55</v>
      </c>
      <c r="C12" s="180"/>
      <c r="D12" s="181"/>
      <c r="E12" s="43"/>
      <c r="F12" s="176"/>
    </row>
    <row r="13" spans="1:6" x14ac:dyDescent="0.25">
      <c r="A13" s="253"/>
      <c r="B13" s="43" t="s">
        <v>56</v>
      </c>
      <c r="C13" s="182">
        <v>224</v>
      </c>
      <c r="D13" s="182">
        <v>120</v>
      </c>
      <c r="E13" s="174">
        <f t="shared" ref="E13:E31" si="2">D13/C13*100</f>
        <v>53.571428571428569</v>
      </c>
      <c r="F13" s="176"/>
    </row>
    <row r="14" spans="1:6" ht="14.25" customHeight="1" x14ac:dyDescent="0.25">
      <c r="A14" s="253"/>
      <c r="B14" s="43" t="s">
        <v>57</v>
      </c>
      <c r="C14" s="180"/>
      <c r="D14" s="181"/>
      <c r="E14" s="174"/>
      <c r="F14" s="248" t="s">
        <v>587</v>
      </c>
    </row>
    <row r="15" spans="1:6" x14ac:dyDescent="0.25">
      <c r="A15" s="254" t="s">
        <v>58</v>
      </c>
      <c r="B15" s="21" t="s">
        <v>55</v>
      </c>
      <c r="C15" s="73"/>
      <c r="D15" s="58"/>
      <c r="E15" s="77"/>
      <c r="F15" s="249"/>
    </row>
    <row r="16" spans="1:6" x14ac:dyDescent="0.25">
      <c r="A16" s="255"/>
      <c r="B16" s="21" t="s">
        <v>56</v>
      </c>
      <c r="C16" s="74">
        <v>224</v>
      </c>
      <c r="D16" s="132">
        <v>120</v>
      </c>
      <c r="E16" s="77">
        <f t="shared" si="2"/>
        <v>53.571428571428569</v>
      </c>
      <c r="F16" s="249"/>
    </row>
    <row r="17" spans="1:6" x14ac:dyDescent="0.25">
      <c r="A17" s="256"/>
      <c r="B17" s="21" t="s">
        <v>57</v>
      </c>
      <c r="C17" s="73"/>
      <c r="D17" s="58"/>
      <c r="E17" s="45"/>
      <c r="F17" s="250"/>
    </row>
    <row r="18" spans="1:6" x14ac:dyDescent="0.25">
      <c r="A18" s="257" t="s">
        <v>582</v>
      </c>
      <c r="B18" s="44" t="s">
        <v>55</v>
      </c>
      <c r="C18" s="68">
        <f t="shared" ref="C18:D19" si="3">C22+C26+C30</f>
        <v>0</v>
      </c>
      <c r="D18" s="68">
        <f t="shared" si="3"/>
        <v>0</v>
      </c>
      <c r="E18" s="46"/>
      <c r="F18" s="70"/>
    </row>
    <row r="19" spans="1:6" x14ac:dyDescent="0.25">
      <c r="A19" s="258"/>
      <c r="B19" s="44" t="s">
        <v>56</v>
      </c>
      <c r="C19" s="69">
        <f t="shared" si="3"/>
        <v>5625.4</v>
      </c>
      <c r="D19" s="69">
        <f t="shared" si="3"/>
        <v>1751.9</v>
      </c>
      <c r="E19" s="69">
        <f>D19/C19*100</f>
        <v>31.142674298716539</v>
      </c>
      <c r="F19" s="70"/>
    </row>
    <row r="20" spans="1:6" ht="14.25" customHeight="1" x14ac:dyDescent="0.25">
      <c r="A20" s="259"/>
      <c r="B20" s="44" t="s">
        <v>57</v>
      </c>
      <c r="C20" s="68"/>
      <c r="D20" s="68"/>
      <c r="E20" s="69"/>
      <c r="F20" s="70"/>
    </row>
    <row r="21" spans="1:6" x14ac:dyDescent="0.25">
      <c r="A21" s="254" t="s">
        <v>59</v>
      </c>
      <c r="B21" s="45" t="s">
        <v>54</v>
      </c>
      <c r="C21" s="73">
        <v>5091.3999999999996</v>
      </c>
      <c r="D21" s="58">
        <v>1556.9</v>
      </c>
      <c r="E21" s="77">
        <f t="shared" si="2"/>
        <v>30.57901559492478</v>
      </c>
      <c r="F21" s="248" t="s">
        <v>586</v>
      </c>
    </row>
    <row r="22" spans="1:6" x14ac:dyDescent="0.25">
      <c r="A22" s="255"/>
      <c r="B22" s="45" t="s">
        <v>55</v>
      </c>
      <c r="C22" s="73"/>
      <c r="D22" s="58"/>
      <c r="E22" s="45"/>
      <c r="F22" s="249"/>
    </row>
    <row r="23" spans="1:6" x14ac:dyDescent="0.25">
      <c r="A23" s="255"/>
      <c r="B23" s="45" t="s">
        <v>56</v>
      </c>
      <c r="C23" s="73">
        <v>5091.3999999999996</v>
      </c>
      <c r="D23" s="58">
        <v>1556.9</v>
      </c>
      <c r="E23" s="77">
        <f t="shared" si="2"/>
        <v>30.57901559492478</v>
      </c>
      <c r="F23" s="249"/>
    </row>
    <row r="24" spans="1:6" ht="22.5" customHeight="1" x14ac:dyDescent="0.25">
      <c r="A24" s="256"/>
      <c r="B24" s="45" t="s">
        <v>57</v>
      </c>
      <c r="C24" s="73"/>
      <c r="D24" s="58"/>
      <c r="E24" s="77"/>
      <c r="F24" s="250"/>
    </row>
    <row r="25" spans="1:6" ht="15" customHeight="1" x14ac:dyDescent="0.25">
      <c r="A25" s="251" t="s">
        <v>60</v>
      </c>
      <c r="B25" s="45" t="s">
        <v>54</v>
      </c>
      <c r="C25" s="74">
        <v>504</v>
      </c>
      <c r="D25" s="132">
        <v>195</v>
      </c>
      <c r="E25" s="77">
        <f t="shared" si="2"/>
        <v>38.69047619047619</v>
      </c>
      <c r="F25" s="248" t="s">
        <v>586</v>
      </c>
    </row>
    <row r="26" spans="1:6" x14ac:dyDescent="0.25">
      <c r="A26" s="251"/>
      <c r="B26" s="45" t="s">
        <v>55</v>
      </c>
      <c r="C26" s="73"/>
      <c r="D26" s="58"/>
      <c r="E26" s="77"/>
      <c r="F26" s="249"/>
    </row>
    <row r="27" spans="1:6" x14ac:dyDescent="0.25">
      <c r="A27" s="251"/>
      <c r="B27" s="45" t="s">
        <v>56</v>
      </c>
      <c r="C27" s="74">
        <v>504</v>
      </c>
      <c r="D27" s="132">
        <v>195</v>
      </c>
      <c r="E27" s="77">
        <f t="shared" si="2"/>
        <v>38.69047619047619</v>
      </c>
      <c r="F27" s="249"/>
    </row>
    <row r="28" spans="1:6" x14ac:dyDescent="0.25">
      <c r="A28" s="251"/>
      <c r="B28" s="45" t="s">
        <v>57</v>
      </c>
      <c r="C28" s="73"/>
      <c r="D28" s="58"/>
      <c r="E28" s="45"/>
      <c r="F28" s="250"/>
    </row>
    <row r="29" spans="1:6" x14ac:dyDescent="0.25">
      <c r="A29" s="251" t="s">
        <v>448</v>
      </c>
      <c r="B29" s="45" t="s">
        <v>54</v>
      </c>
      <c r="C29" s="74">
        <v>30</v>
      </c>
      <c r="D29" s="58">
        <v>0</v>
      </c>
      <c r="E29" s="45">
        <f t="shared" si="2"/>
        <v>0</v>
      </c>
      <c r="F29" s="248"/>
    </row>
    <row r="30" spans="1:6" x14ac:dyDescent="0.25">
      <c r="A30" s="251"/>
      <c r="B30" s="45" t="s">
        <v>55</v>
      </c>
      <c r="C30" s="73"/>
      <c r="D30" s="58"/>
      <c r="E30" s="45"/>
      <c r="F30" s="249"/>
    </row>
    <row r="31" spans="1:6" x14ac:dyDescent="0.25">
      <c r="A31" s="251"/>
      <c r="B31" s="45" t="s">
        <v>56</v>
      </c>
      <c r="C31" s="74">
        <v>30</v>
      </c>
      <c r="D31" s="58">
        <v>0</v>
      </c>
      <c r="E31" s="45">
        <f t="shared" si="2"/>
        <v>0</v>
      </c>
      <c r="F31" s="249"/>
    </row>
    <row r="32" spans="1:6" ht="17.25" customHeight="1" x14ac:dyDescent="0.25">
      <c r="A32" s="251"/>
      <c r="B32" s="45" t="s">
        <v>57</v>
      </c>
      <c r="C32" s="73"/>
      <c r="D32" s="58"/>
      <c r="E32" s="45"/>
      <c r="F32" s="250"/>
    </row>
    <row r="33" spans="1:6" x14ac:dyDescent="0.25">
      <c r="A33" s="263" t="s">
        <v>580</v>
      </c>
      <c r="B33" s="46" t="s">
        <v>54</v>
      </c>
      <c r="C33" s="162">
        <f>C34+C35+C36</f>
        <v>73008.099999999991</v>
      </c>
      <c r="D33" s="162">
        <f>D34+D35+D36</f>
        <v>33992.636959999996</v>
      </c>
      <c r="E33" s="163">
        <f>D33/C33*100</f>
        <v>46.560089853043699</v>
      </c>
      <c r="F33" s="70"/>
    </row>
    <row r="34" spans="1:6" x14ac:dyDescent="0.25">
      <c r="A34" s="263"/>
      <c r="B34" s="46" t="s">
        <v>55</v>
      </c>
      <c r="C34" s="162">
        <f>C37+C40+C43+C46+C49+C52+C55+C58</f>
        <v>73008.099999999991</v>
      </c>
      <c r="D34" s="162">
        <f>D37+D40+D43+D46+D49+D52+D55+D58</f>
        <v>33992.636959999996</v>
      </c>
      <c r="E34" s="163">
        <f t="shared" ref="E34:E58" si="4">D34/C34*100</f>
        <v>46.560089853043699</v>
      </c>
      <c r="F34" s="70"/>
    </row>
    <row r="35" spans="1:6" x14ac:dyDescent="0.25">
      <c r="A35" s="263"/>
      <c r="B35" s="46" t="s">
        <v>56</v>
      </c>
      <c r="C35" s="46">
        <v>0</v>
      </c>
      <c r="D35" s="163">
        <v>0</v>
      </c>
      <c r="E35" s="163">
        <v>0</v>
      </c>
      <c r="F35" s="70"/>
    </row>
    <row r="36" spans="1:6" x14ac:dyDescent="0.25">
      <c r="A36" s="263"/>
      <c r="B36" s="46" t="s">
        <v>57</v>
      </c>
      <c r="C36" s="46"/>
      <c r="D36" s="163"/>
      <c r="E36" s="163"/>
      <c r="F36" s="70" t="s">
        <v>571</v>
      </c>
    </row>
    <row r="37" spans="1:6" x14ac:dyDescent="0.25">
      <c r="A37" s="254" t="s">
        <v>572</v>
      </c>
      <c r="B37" s="21" t="s">
        <v>55</v>
      </c>
      <c r="C37" s="45">
        <v>1442.1</v>
      </c>
      <c r="D37" s="183">
        <v>250.92977999999999</v>
      </c>
      <c r="E37" s="164">
        <f t="shared" si="4"/>
        <v>17.400303723736219</v>
      </c>
      <c r="F37" s="57" t="s">
        <v>570</v>
      </c>
    </row>
    <row r="38" spans="1:6" x14ac:dyDescent="0.25">
      <c r="A38" s="255"/>
      <c r="B38" s="21" t="s">
        <v>56</v>
      </c>
      <c r="C38" s="45">
        <v>0</v>
      </c>
      <c r="D38" s="183">
        <v>0</v>
      </c>
      <c r="E38" s="164">
        <v>0</v>
      </c>
      <c r="F38" s="57"/>
    </row>
    <row r="39" spans="1:6" ht="36" customHeight="1" x14ac:dyDescent="0.25">
      <c r="A39" s="256"/>
      <c r="B39" s="21" t="s">
        <v>57</v>
      </c>
      <c r="C39" s="45">
        <v>0</v>
      </c>
      <c r="D39" s="183">
        <v>0</v>
      </c>
      <c r="E39" s="164">
        <v>0</v>
      </c>
      <c r="F39" s="57" t="s">
        <v>571</v>
      </c>
    </row>
    <row r="40" spans="1:6" x14ac:dyDescent="0.25">
      <c r="A40" s="254" t="s">
        <v>573</v>
      </c>
      <c r="B40" s="21" t="s">
        <v>55</v>
      </c>
      <c r="C40" s="45">
        <v>1148.3</v>
      </c>
      <c r="D40" s="183">
        <v>240.71351000000001</v>
      </c>
      <c r="E40" s="164">
        <f t="shared" si="4"/>
        <v>20.962597753200384</v>
      </c>
      <c r="F40" s="57" t="s">
        <v>570</v>
      </c>
    </row>
    <row r="41" spans="1:6" x14ac:dyDescent="0.25">
      <c r="A41" s="255"/>
      <c r="B41" s="21" t="s">
        <v>56</v>
      </c>
      <c r="C41" s="45">
        <v>0</v>
      </c>
      <c r="D41" s="183">
        <v>0</v>
      </c>
      <c r="E41" s="164">
        <v>0</v>
      </c>
      <c r="F41" s="57" t="s">
        <v>571</v>
      </c>
    </row>
    <row r="42" spans="1:6" ht="15.75" customHeight="1" x14ac:dyDescent="0.25">
      <c r="A42" s="256"/>
      <c r="B42" s="21" t="s">
        <v>57</v>
      </c>
      <c r="C42" s="45">
        <v>0</v>
      </c>
      <c r="D42" s="183">
        <v>0</v>
      </c>
      <c r="E42" s="164">
        <v>0</v>
      </c>
      <c r="F42" s="57" t="s">
        <v>571</v>
      </c>
    </row>
    <row r="43" spans="1:6" x14ac:dyDescent="0.25">
      <c r="A43" s="254" t="s">
        <v>574</v>
      </c>
      <c r="B43" s="21" t="s">
        <v>55</v>
      </c>
      <c r="C43" s="45">
        <v>21151.4</v>
      </c>
      <c r="D43" s="183">
        <v>10623.23257</v>
      </c>
      <c r="E43" s="164">
        <f t="shared" si="4"/>
        <v>50.22472540824721</v>
      </c>
      <c r="F43" s="57" t="s">
        <v>570</v>
      </c>
    </row>
    <row r="44" spans="1:6" x14ac:dyDescent="0.25">
      <c r="A44" s="255"/>
      <c r="B44" s="21" t="s">
        <v>56</v>
      </c>
      <c r="C44" s="45">
        <v>0</v>
      </c>
      <c r="D44" s="183">
        <v>0</v>
      </c>
      <c r="E44" s="164">
        <v>0</v>
      </c>
      <c r="F44" s="57" t="s">
        <v>571</v>
      </c>
    </row>
    <row r="45" spans="1:6" ht="14.25" customHeight="1" x14ac:dyDescent="0.25">
      <c r="A45" s="256"/>
      <c r="B45" s="21" t="s">
        <v>57</v>
      </c>
      <c r="C45" s="45">
        <v>0</v>
      </c>
      <c r="D45" s="183">
        <v>0</v>
      </c>
      <c r="E45" s="164">
        <v>0</v>
      </c>
      <c r="F45" s="57" t="s">
        <v>571</v>
      </c>
    </row>
    <row r="46" spans="1:6" x14ac:dyDescent="0.25">
      <c r="A46" s="254" t="s">
        <v>575</v>
      </c>
      <c r="B46" s="21" t="s">
        <v>55</v>
      </c>
      <c r="C46" s="45">
        <v>44064.7</v>
      </c>
      <c r="D46" s="183">
        <v>20500.099999999999</v>
      </c>
      <c r="E46" s="164">
        <f t="shared" si="4"/>
        <v>46.522726808533818</v>
      </c>
      <c r="F46" s="57" t="s">
        <v>570</v>
      </c>
    </row>
    <row r="47" spans="1:6" x14ac:dyDescent="0.25">
      <c r="A47" s="255"/>
      <c r="B47" s="21" t="s">
        <v>56</v>
      </c>
      <c r="C47" s="45">
        <v>0</v>
      </c>
      <c r="D47" s="183">
        <v>0</v>
      </c>
      <c r="E47" s="164">
        <v>0</v>
      </c>
      <c r="F47" s="57" t="s">
        <v>571</v>
      </c>
    </row>
    <row r="48" spans="1:6" ht="37.5" customHeight="1" x14ac:dyDescent="0.25">
      <c r="A48" s="256"/>
      <c r="B48" s="21" t="s">
        <v>57</v>
      </c>
      <c r="C48" s="45">
        <v>0</v>
      </c>
      <c r="D48" s="183">
        <v>0</v>
      </c>
      <c r="E48" s="164">
        <v>0</v>
      </c>
      <c r="F48" s="57" t="s">
        <v>571</v>
      </c>
    </row>
    <row r="49" spans="1:6" x14ac:dyDescent="0.25">
      <c r="A49" s="254" t="s">
        <v>576</v>
      </c>
      <c r="B49" s="21" t="s">
        <v>55</v>
      </c>
      <c r="C49" s="45">
        <v>4534.3999999999996</v>
      </c>
      <c r="D49" s="183">
        <v>2015.4530299999999</v>
      </c>
      <c r="E49" s="164">
        <f t="shared" si="4"/>
        <v>44.448064352505298</v>
      </c>
      <c r="F49" s="57" t="s">
        <v>570</v>
      </c>
    </row>
    <row r="50" spans="1:6" x14ac:dyDescent="0.25">
      <c r="A50" s="255"/>
      <c r="B50" s="21" t="s">
        <v>56</v>
      </c>
      <c r="C50" s="45">
        <v>0</v>
      </c>
      <c r="D50" s="183">
        <v>0</v>
      </c>
      <c r="E50" s="164">
        <v>0</v>
      </c>
      <c r="F50" s="57" t="s">
        <v>571</v>
      </c>
    </row>
    <row r="51" spans="1:6" ht="22.5" customHeight="1" x14ac:dyDescent="0.25">
      <c r="A51" s="256"/>
      <c r="B51" s="21" t="s">
        <v>57</v>
      </c>
      <c r="C51" s="45">
        <v>0</v>
      </c>
      <c r="D51" s="183">
        <v>0</v>
      </c>
      <c r="E51" s="164">
        <v>0</v>
      </c>
      <c r="F51" s="57" t="s">
        <v>571</v>
      </c>
    </row>
    <row r="52" spans="1:6" x14ac:dyDescent="0.25">
      <c r="A52" s="254" t="s">
        <v>577</v>
      </c>
      <c r="B52" s="21" t="s">
        <v>55</v>
      </c>
      <c r="C52" s="45">
        <v>662</v>
      </c>
      <c r="D52" s="183">
        <v>362.20807000000002</v>
      </c>
      <c r="E52" s="164">
        <f t="shared" si="4"/>
        <v>54.71420996978852</v>
      </c>
      <c r="F52" s="57" t="s">
        <v>570</v>
      </c>
    </row>
    <row r="53" spans="1:6" x14ac:dyDescent="0.25">
      <c r="A53" s="255"/>
      <c r="B53" s="21" t="s">
        <v>56</v>
      </c>
      <c r="C53" s="45">
        <v>0</v>
      </c>
      <c r="D53" s="183">
        <v>0</v>
      </c>
      <c r="E53" s="164">
        <v>0</v>
      </c>
      <c r="F53" s="57" t="s">
        <v>571</v>
      </c>
    </row>
    <row r="54" spans="1:6" ht="123.75" customHeight="1" x14ac:dyDescent="0.25">
      <c r="A54" s="256"/>
      <c r="B54" s="21" t="s">
        <v>57</v>
      </c>
      <c r="C54" s="45">
        <v>0</v>
      </c>
      <c r="D54" s="183">
        <v>0</v>
      </c>
      <c r="E54" s="164">
        <v>0</v>
      </c>
      <c r="F54" s="57" t="s">
        <v>571</v>
      </c>
    </row>
    <row r="55" spans="1:6" x14ac:dyDescent="0.25">
      <c r="A55" s="254" t="s">
        <v>578</v>
      </c>
      <c r="B55" s="21" t="s">
        <v>55</v>
      </c>
      <c r="C55" s="45">
        <v>0</v>
      </c>
      <c r="D55" s="183">
        <v>0</v>
      </c>
      <c r="E55" s="164">
        <v>0</v>
      </c>
      <c r="F55" s="57" t="s">
        <v>571</v>
      </c>
    </row>
    <row r="56" spans="1:6" x14ac:dyDescent="0.25">
      <c r="A56" s="255"/>
      <c r="B56" s="21" t="s">
        <v>56</v>
      </c>
      <c r="C56" s="45">
        <v>0</v>
      </c>
      <c r="D56" s="183">
        <v>0</v>
      </c>
      <c r="E56" s="164">
        <v>0</v>
      </c>
      <c r="F56" s="57" t="s">
        <v>571</v>
      </c>
    </row>
    <row r="57" spans="1:6" ht="137.25" customHeight="1" x14ac:dyDescent="0.25">
      <c r="A57" s="256"/>
      <c r="B57" s="21" t="s">
        <v>57</v>
      </c>
      <c r="C57" s="45">
        <v>0</v>
      </c>
      <c r="D57" s="183">
        <v>0</v>
      </c>
      <c r="E57" s="164">
        <v>0</v>
      </c>
      <c r="F57" s="57" t="s">
        <v>571</v>
      </c>
    </row>
    <row r="58" spans="1:6" x14ac:dyDescent="0.25">
      <c r="A58" s="254" t="s">
        <v>579</v>
      </c>
      <c r="B58" s="21" t="s">
        <v>55</v>
      </c>
      <c r="C58" s="45">
        <v>5.2</v>
      </c>
      <c r="D58" s="183">
        <v>0</v>
      </c>
      <c r="E58" s="164">
        <f t="shared" si="4"/>
        <v>0</v>
      </c>
      <c r="F58" s="57" t="s">
        <v>570</v>
      </c>
    </row>
    <row r="59" spans="1:6" x14ac:dyDescent="0.25">
      <c r="A59" s="255"/>
      <c r="B59" s="21" t="s">
        <v>56</v>
      </c>
      <c r="C59" s="45">
        <v>0</v>
      </c>
      <c r="D59" s="183">
        <v>0</v>
      </c>
      <c r="E59" s="164">
        <v>0</v>
      </c>
      <c r="F59" s="57" t="s">
        <v>571</v>
      </c>
    </row>
    <row r="60" spans="1:6" ht="73.5" customHeight="1" x14ac:dyDescent="0.25">
      <c r="A60" s="256"/>
      <c r="B60" s="21" t="s">
        <v>57</v>
      </c>
      <c r="C60" s="45">
        <v>0</v>
      </c>
      <c r="D60" s="183">
        <v>0</v>
      </c>
      <c r="E60" s="164">
        <v>0</v>
      </c>
      <c r="F60" s="57" t="s">
        <v>571</v>
      </c>
    </row>
  </sheetData>
  <mergeCells count="21">
    <mergeCell ref="A49:A51"/>
    <mergeCell ref="A52:A54"/>
    <mergeCell ref="A55:A57"/>
    <mergeCell ref="A58:A60"/>
    <mergeCell ref="A33:A36"/>
    <mergeCell ref="A37:A39"/>
    <mergeCell ref="A40:A42"/>
    <mergeCell ref="A43:A45"/>
    <mergeCell ref="A46:A48"/>
    <mergeCell ref="A2:E2"/>
    <mergeCell ref="A11:A14"/>
    <mergeCell ref="A15:A17"/>
    <mergeCell ref="A18:A20"/>
    <mergeCell ref="A21:A24"/>
    <mergeCell ref="A7:A10"/>
    <mergeCell ref="F14:F17"/>
    <mergeCell ref="F29:F32"/>
    <mergeCell ref="F21:F24"/>
    <mergeCell ref="F25:F28"/>
    <mergeCell ref="A29:A32"/>
    <mergeCell ref="A25:A28"/>
  </mergeCells>
  <pageMargins left="0.7" right="0.7" top="0.75" bottom="0.75" header="0.3" footer="0.3"/>
  <pageSetup paperSize="9"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22" workbookViewId="0">
      <selection activeCell="B25" sqref="B25"/>
    </sheetView>
  </sheetViews>
  <sheetFormatPr defaultRowHeight="15" x14ac:dyDescent="0.25"/>
  <cols>
    <col min="1" max="1" width="38.7109375" customWidth="1"/>
    <col min="2" max="2" width="28" customWidth="1"/>
    <col min="3" max="3" width="11.5703125" customWidth="1"/>
    <col min="4" max="5" width="11.28515625" customWidth="1"/>
    <col min="6" max="6" width="31.85546875" customWidth="1"/>
  </cols>
  <sheetData>
    <row r="1" spans="1:6" x14ac:dyDescent="0.25">
      <c r="A1" s="61"/>
      <c r="B1" s="61"/>
      <c r="C1" s="61"/>
      <c r="D1" s="61"/>
      <c r="E1" s="61"/>
      <c r="F1" s="61"/>
    </row>
    <row r="2" spans="1:6" x14ac:dyDescent="0.25">
      <c r="A2" s="61"/>
      <c r="B2" s="61"/>
      <c r="C2" s="61"/>
      <c r="D2" s="61"/>
      <c r="E2" s="61"/>
      <c r="F2" s="61"/>
    </row>
    <row r="3" spans="1:6" x14ac:dyDescent="0.25">
      <c r="A3" s="252" t="s">
        <v>48</v>
      </c>
      <c r="B3" s="252"/>
      <c r="C3" s="252"/>
      <c r="D3" s="252"/>
      <c r="E3" s="252"/>
      <c r="F3" s="61"/>
    </row>
    <row r="4" spans="1:6" s="1" customFormat="1" x14ac:dyDescent="0.25">
      <c r="A4" s="283" t="s">
        <v>61</v>
      </c>
      <c r="B4" s="283"/>
      <c r="C4" s="283"/>
      <c r="D4" s="283"/>
      <c r="E4" s="283"/>
      <c r="F4" s="61"/>
    </row>
    <row r="5" spans="1:6" x14ac:dyDescent="0.25">
      <c r="A5" s="62"/>
      <c r="B5" s="62"/>
      <c r="C5" s="62"/>
      <c r="D5" s="62"/>
      <c r="E5" s="62"/>
      <c r="F5" s="61"/>
    </row>
    <row r="6" spans="1:6" ht="120.75" customHeight="1" x14ac:dyDescent="0.25">
      <c r="A6" s="51" t="s">
        <v>49</v>
      </c>
      <c r="B6" s="51" t="s">
        <v>50</v>
      </c>
      <c r="C6" s="51" t="s">
        <v>51</v>
      </c>
      <c r="D6" s="51" t="s">
        <v>52</v>
      </c>
      <c r="E6" s="51" t="s">
        <v>53</v>
      </c>
      <c r="F6" s="38" t="s">
        <v>129</v>
      </c>
    </row>
    <row r="7" spans="1:6" x14ac:dyDescent="0.25">
      <c r="A7" s="45">
        <v>1</v>
      </c>
      <c r="B7" s="45">
        <v>2</v>
      </c>
      <c r="C7" s="45">
        <v>3</v>
      </c>
      <c r="D7" s="45">
        <v>4</v>
      </c>
      <c r="E7" s="45">
        <v>5</v>
      </c>
      <c r="F7" s="57">
        <v>6</v>
      </c>
    </row>
    <row r="8" spans="1:6" x14ac:dyDescent="0.25">
      <c r="A8" s="279" t="s">
        <v>45</v>
      </c>
      <c r="B8" s="123" t="s">
        <v>54</v>
      </c>
      <c r="C8" s="124">
        <f>C9+C10+C11+C12</f>
        <v>23469</v>
      </c>
      <c r="D8" s="124">
        <f>D9+D10+D11+D12</f>
        <v>1401.3620000000001</v>
      </c>
      <c r="E8" s="124">
        <f>D8/C8*100</f>
        <v>5.971119348928374</v>
      </c>
      <c r="F8" s="125"/>
    </row>
    <row r="9" spans="1:6" s="1" customFormat="1" ht="26.25" x14ac:dyDescent="0.25">
      <c r="A9" s="279"/>
      <c r="B9" s="126" t="s">
        <v>249</v>
      </c>
      <c r="C9" s="123">
        <f>C26</f>
        <v>2395.1999999999998</v>
      </c>
      <c r="D9" s="124">
        <f>D26</f>
        <v>83.23</v>
      </c>
      <c r="E9" s="124">
        <f>D9/C9*100</f>
        <v>3.4748663994655979</v>
      </c>
      <c r="F9" s="125"/>
    </row>
    <row r="10" spans="1:6" x14ac:dyDescent="0.25">
      <c r="A10" s="279"/>
      <c r="B10" s="123" t="s">
        <v>55</v>
      </c>
      <c r="C10" s="123">
        <f t="shared" ref="C10:D12" si="0">C14+C18+C22+C27+C31</f>
        <v>17397.5</v>
      </c>
      <c r="D10" s="124">
        <f t="shared" si="0"/>
        <v>0</v>
      </c>
      <c r="E10" s="124">
        <f t="shared" ref="E10:E31" si="1">D10/C10*100</f>
        <v>0</v>
      </c>
      <c r="F10" s="125"/>
    </row>
    <row r="11" spans="1:6" x14ac:dyDescent="0.25">
      <c r="A11" s="279"/>
      <c r="B11" s="123" t="s">
        <v>56</v>
      </c>
      <c r="C11" s="123">
        <f t="shared" si="0"/>
        <v>3676.3</v>
      </c>
      <c r="D11" s="124">
        <f t="shared" si="0"/>
        <v>1318.1320000000001</v>
      </c>
      <c r="E11" s="124">
        <f t="shared" si="1"/>
        <v>35.854854065228622</v>
      </c>
      <c r="F11" s="125"/>
    </row>
    <row r="12" spans="1:6" x14ac:dyDescent="0.25">
      <c r="A12" s="279"/>
      <c r="B12" s="123" t="s">
        <v>57</v>
      </c>
      <c r="C12" s="123">
        <f t="shared" si="0"/>
        <v>0</v>
      </c>
      <c r="D12" s="123">
        <f t="shared" si="0"/>
        <v>0</v>
      </c>
      <c r="E12" s="123"/>
      <c r="F12" s="125"/>
    </row>
    <row r="13" spans="1:6" x14ac:dyDescent="0.25">
      <c r="A13" s="287" t="s">
        <v>606</v>
      </c>
      <c r="B13" s="55"/>
      <c r="C13" s="127"/>
      <c r="D13" s="127"/>
      <c r="E13" s="55"/>
      <c r="F13" s="56"/>
    </row>
    <row r="14" spans="1:6" x14ac:dyDescent="0.25">
      <c r="A14" s="287"/>
      <c r="B14" s="55" t="s">
        <v>55</v>
      </c>
      <c r="C14" s="55"/>
      <c r="D14" s="55"/>
      <c r="E14" s="55"/>
      <c r="F14" s="56"/>
    </row>
    <row r="15" spans="1:6" ht="26.25" x14ac:dyDescent="0.25">
      <c r="A15" s="287"/>
      <c r="B15" s="55" t="s">
        <v>56</v>
      </c>
      <c r="C15" s="127">
        <v>520</v>
      </c>
      <c r="D15" s="55">
        <v>0</v>
      </c>
      <c r="E15" s="55">
        <f t="shared" si="1"/>
        <v>0</v>
      </c>
      <c r="F15" s="26" t="s">
        <v>610</v>
      </c>
    </row>
    <row r="16" spans="1:6" ht="64.5" customHeight="1" x14ac:dyDescent="0.25">
      <c r="A16" s="287"/>
      <c r="B16" s="55" t="s">
        <v>57</v>
      </c>
      <c r="C16" s="55"/>
      <c r="D16" s="55"/>
      <c r="E16" s="55"/>
      <c r="F16" s="56"/>
    </row>
    <row r="17" spans="1:6" x14ac:dyDescent="0.25">
      <c r="A17" s="287" t="s">
        <v>607</v>
      </c>
      <c r="B17" s="55"/>
      <c r="C17" s="55"/>
      <c r="D17" s="55"/>
      <c r="E17" s="55"/>
      <c r="F17" s="56"/>
    </row>
    <row r="18" spans="1:6" x14ac:dyDescent="0.25">
      <c r="A18" s="287"/>
      <c r="B18" s="55" t="s">
        <v>55</v>
      </c>
      <c r="C18" s="55"/>
      <c r="D18" s="55"/>
      <c r="E18" s="55"/>
      <c r="F18" s="56"/>
    </row>
    <row r="19" spans="1:6" x14ac:dyDescent="0.25">
      <c r="A19" s="287"/>
      <c r="B19" s="55" t="s">
        <v>56</v>
      </c>
      <c r="C19" s="55"/>
      <c r="D19" s="55"/>
      <c r="E19" s="55"/>
      <c r="F19" s="56"/>
    </row>
    <row r="20" spans="1:6" x14ac:dyDescent="0.25">
      <c r="A20" s="287"/>
      <c r="B20" s="55" t="s">
        <v>57</v>
      </c>
      <c r="C20" s="55"/>
      <c r="D20" s="55"/>
      <c r="E20" s="55"/>
      <c r="F20" s="56"/>
    </row>
    <row r="21" spans="1:6" x14ac:dyDescent="0.25">
      <c r="A21" s="287" t="s">
        <v>608</v>
      </c>
      <c r="B21" s="55"/>
      <c r="C21" s="55"/>
      <c r="D21" s="55"/>
      <c r="E21" s="55"/>
      <c r="F21" s="272" t="s">
        <v>637</v>
      </c>
    </row>
    <row r="22" spans="1:6" x14ac:dyDescent="0.25">
      <c r="A22" s="287"/>
      <c r="B22" s="55" t="s">
        <v>55</v>
      </c>
      <c r="C22" s="55">
        <v>373.3</v>
      </c>
      <c r="D22" s="55">
        <v>0</v>
      </c>
      <c r="E22" s="55">
        <f t="shared" si="1"/>
        <v>0</v>
      </c>
      <c r="F22" s="353"/>
    </row>
    <row r="23" spans="1:6" x14ac:dyDescent="0.25">
      <c r="A23" s="287"/>
      <c r="B23" s="55" t="s">
        <v>56</v>
      </c>
      <c r="C23" s="55"/>
      <c r="D23" s="55"/>
      <c r="E23" s="55"/>
      <c r="F23" s="353"/>
    </row>
    <row r="24" spans="1:6" ht="45.75" customHeight="1" x14ac:dyDescent="0.25">
      <c r="A24" s="287"/>
      <c r="B24" s="55" t="s">
        <v>57</v>
      </c>
      <c r="C24" s="55"/>
      <c r="D24" s="55"/>
      <c r="E24" s="55"/>
      <c r="F24" s="354"/>
    </row>
    <row r="25" spans="1:6" x14ac:dyDescent="0.25">
      <c r="A25" s="287" t="s">
        <v>609</v>
      </c>
      <c r="B25" s="55"/>
      <c r="C25" s="55"/>
      <c r="D25" s="127"/>
      <c r="E25" s="127"/>
      <c r="F25" s="56"/>
    </row>
    <row r="26" spans="1:6" ht="51.75" customHeight="1" x14ac:dyDescent="0.25">
      <c r="A26" s="287"/>
      <c r="B26" s="37" t="s">
        <v>249</v>
      </c>
      <c r="C26" s="55">
        <v>2395.1999999999998</v>
      </c>
      <c r="D26" s="55">
        <v>83.23</v>
      </c>
      <c r="E26" s="127">
        <f t="shared" si="1"/>
        <v>3.4748663994655979</v>
      </c>
      <c r="F26" s="26" t="s">
        <v>611</v>
      </c>
    </row>
    <row r="27" spans="1:6" x14ac:dyDescent="0.25">
      <c r="A27" s="287"/>
      <c r="B27" s="55" t="s">
        <v>55</v>
      </c>
      <c r="C27" s="55"/>
      <c r="D27" s="55"/>
      <c r="E27" s="55"/>
      <c r="F27" s="56"/>
    </row>
    <row r="28" spans="1:6" ht="39" x14ac:dyDescent="0.25">
      <c r="A28" s="287"/>
      <c r="B28" s="55" t="s">
        <v>56</v>
      </c>
      <c r="C28" s="55">
        <v>3156.3</v>
      </c>
      <c r="D28" s="127">
        <v>1318.1320000000001</v>
      </c>
      <c r="E28" s="127">
        <f t="shared" si="1"/>
        <v>41.761936444571177</v>
      </c>
      <c r="F28" s="26" t="s">
        <v>612</v>
      </c>
    </row>
    <row r="29" spans="1:6" ht="17.25" customHeight="1" x14ac:dyDescent="0.25">
      <c r="A29" s="287"/>
      <c r="B29" s="55" t="s">
        <v>57</v>
      </c>
      <c r="C29" s="55"/>
      <c r="D29" s="55"/>
      <c r="E29" s="55"/>
      <c r="F29" s="56"/>
    </row>
    <row r="30" spans="1:6" x14ac:dyDescent="0.25">
      <c r="A30" s="287" t="s">
        <v>605</v>
      </c>
      <c r="B30" s="55"/>
      <c r="C30" s="55"/>
      <c r="D30" s="55"/>
      <c r="E30" s="127"/>
      <c r="F30" s="56"/>
    </row>
    <row r="31" spans="1:6" x14ac:dyDescent="0.25">
      <c r="A31" s="287"/>
      <c r="B31" s="55" t="s">
        <v>55</v>
      </c>
      <c r="C31" s="55">
        <v>17024.2</v>
      </c>
      <c r="D31" s="127">
        <v>0</v>
      </c>
      <c r="E31" s="127">
        <f t="shared" si="1"/>
        <v>0</v>
      </c>
      <c r="F31" s="56" t="s">
        <v>604</v>
      </c>
    </row>
    <row r="32" spans="1:6" x14ac:dyDescent="0.25">
      <c r="A32" s="287"/>
      <c r="B32" s="55" t="s">
        <v>56</v>
      </c>
      <c r="C32" s="55"/>
      <c r="D32" s="55"/>
      <c r="E32" s="55"/>
      <c r="F32" s="56"/>
    </row>
    <row r="33" spans="1:6" ht="111.75" customHeight="1" x14ac:dyDescent="0.25">
      <c r="A33" s="287"/>
      <c r="B33" s="55" t="s">
        <v>57</v>
      </c>
      <c r="C33" s="55"/>
      <c r="D33" s="55"/>
      <c r="E33" s="55"/>
      <c r="F33" s="56"/>
    </row>
    <row r="34" spans="1:6" x14ac:dyDescent="0.25">
      <c r="A34" s="128"/>
      <c r="B34" s="128"/>
      <c r="C34" s="128"/>
      <c r="D34" s="128"/>
      <c r="E34" s="128"/>
      <c r="F34" s="128"/>
    </row>
  </sheetData>
  <mergeCells count="9">
    <mergeCell ref="F21:F24"/>
    <mergeCell ref="A30:A33"/>
    <mergeCell ref="A4:E4"/>
    <mergeCell ref="A3:E3"/>
    <mergeCell ref="A8:A12"/>
    <mergeCell ref="A13:A16"/>
    <mergeCell ref="A17:A20"/>
    <mergeCell ref="A21:A24"/>
    <mergeCell ref="A25:A29"/>
  </mergeCells>
  <pageMargins left="0.7" right="0.7" top="0.75" bottom="0.75" header="0.3" footer="0.3"/>
  <pageSetup paperSize="9" orientation="landscape"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13" sqref="B13"/>
    </sheetView>
  </sheetViews>
  <sheetFormatPr defaultRowHeight="15" x14ac:dyDescent="0.25"/>
  <cols>
    <col min="1" max="1" width="37.5703125" customWidth="1"/>
    <col min="2" max="2" width="29" customWidth="1"/>
    <col min="3" max="3" width="13.5703125" customWidth="1"/>
    <col min="4" max="4" width="12.140625" customWidth="1"/>
    <col min="5" max="5" width="13" customWidth="1"/>
    <col min="6" max="6" width="24.42578125" customWidth="1"/>
  </cols>
  <sheetData>
    <row r="1" spans="1:6" x14ac:dyDescent="0.25">
      <c r="A1" s="61"/>
      <c r="B1" s="61"/>
      <c r="C1" s="61"/>
      <c r="D1" s="61"/>
      <c r="E1" s="61"/>
      <c r="F1" s="61"/>
    </row>
    <row r="2" spans="1:6" x14ac:dyDescent="0.25">
      <c r="A2" s="61"/>
      <c r="B2" s="61"/>
      <c r="C2" s="61"/>
      <c r="D2" s="61"/>
      <c r="E2" s="61"/>
      <c r="F2" s="61"/>
    </row>
    <row r="3" spans="1:6" x14ac:dyDescent="0.25">
      <c r="A3" s="252" t="s">
        <v>48</v>
      </c>
      <c r="B3" s="252"/>
      <c r="C3" s="252"/>
      <c r="D3" s="252"/>
      <c r="E3" s="252"/>
      <c r="F3" s="61"/>
    </row>
    <row r="4" spans="1:6" s="1" customFormat="1" x14ac:dyDescent="0.25">
      <c r="A4" s="283" t="s">
        <v>61</v>
      </c>
      <c r="B4" s="283"/>
      <c r="C4" s="283"/>
      <c r="D4" s="283"/>
      <c r="E4" s="283"/>
      <c r="F4" s="61"/>
    </row>
    <row r="5" spans="1:6" x14ac:dyDescent="0.25">
      <c r="A5" s="62"/>
      <c r="B5" s="62"/>
      <c r="C5" s="62"/>
      <c r="D5" s="62"/>
      <c r="E5" s="62"/>
      <c r="F5" s="61"/>
    </row>
    <row r="6" spans="1:6" ht="89.25" x14ac:dyDescent="0.25">
      <c r="A6" s="129" t="s">
        <v>49</v>
      </c>
      <c r="B6" s="129" t="s">
        <v>50</v>
      </c>
      <c r="C6" s="129" t="s">
        <v>51</v>
      </c>
      <c r="D6" s="129" t="s">
        <v>52</v>
      </c>
      <c r="E6" s="129" t="s">
        <v>53</v>
      </c>
      <c r="F6" s="86" t="s">
        <v>129</v>
      </c>
    </row>
    <row r="7" spans="1:6" x14ac:dyDescent="0.25">
      <c r="A7" s="45">
        <v>1</v>
      </c>
      <c r="B7" s="45">
        <v>2</v>
      </c>
      <c r="C7" s="45">
        <v>3</v>
      </c>
      <c r="D7" s="45">
        <v>4</v>
      </c>
      <c r="E7" s="45">
        <v>5</v>
      </c>
      <c r="F7" s="57">
        <v>6</v>
      </c>
    </row>
    <row r="8" spans="1:6" x14ac:dyDescent="0.25">
      <c r="A8" s="295" t="s">
        <v>308</v>
      </c>
      <c r="B8" s="22" t="s">
        <v>54</v>
      </c>
      <c r="C8" s="22">
        <f>C9+C10+C11</f>
        <v>117.2</v>
      </c>
      <c r="D8" s="63">
        <f>D9+D10+D11</f>
        <v>2</v>
      </c>
      <c r="E8" s="63">
        <f>D8/C8*100</f>
        <v>1.7064846416382253</v>
      </c>
      <c r="F8" s="64"/>
    </row>
    <row r="9" spans="1:6" x14ac:dyDescent="0.25">
      <c r="A9" s="295"/>
      <c r="B9" s="22" t="s">
        <v>55</v>
      </c>
      <c r="C9" s="22"/>
      <c r="D9" s="63"/>
      <c r="E9" s="63"/>
      <c r="F9" s="64"/>
    </row>
    <row r="10" spans="1:6" x14ac:dyDescent="0.25">
      <c r="A10" s="295"/>
      <c r="B10" s="22" t="s">
        <v>56</v>
      </c>
      <c r="C10" s="130">
        <v>117.2</v>
      </c>
      <c r="D10" s="131">
        <v>2</v>
      </c>
      <c r="E10" s="63">
        <f t="shared" ref="E10" si="0">D10/C10*100</f>
        <v>1.7064846416382253</v>
      </c>
      <c r="F10" s="64"/>
    </row>
    <row r="11" spans="1:6" x14ac:dyDescent="0.25">
      <c r="A11" s="295"/>
      <c r="B11" s="22" t="s">
        <v>57</v>
      </c>
      <c r="C11" s="22"/>
      <c r="D11" s="22"/>
      <c r="E11" s="22"/>
      <c r="F11" s="64"/>
    </row>
    <row r="12" spans="1:6" x14ac:dyDescent="0.25">
      <c r="A12" s="251" t="s">
        <v>309</v>
      </c>
      <c r="B12" s="21" t="s">
        <v>55</v>
      </c>
      <c r="C12" s="45"/>
      <c r="D12" s="45"/>
      <c r="E12" s="45"/>
      <c r="F12" s="297" t="s">
        <v>525</v>
      </c>
    </row>
    <row r="13" spans="1:6" x14ac:dyDescent="0.25">
      <c r="A13" s="251"/>
      <c r="B13" s="21" t="s">
        <v>56</v>
      </c>
      <c r="C13" s="132">
        <v>29</v>
      </c>
      <c r="D13" s="132">
        <v>0</v>
      </c>
      <c r="E13" s="45"/>
      <c r="F13" s="298"/>
    </row>
    <row r="14" spans="1:6" ht="32.25" customHeight="1" x14ac:dyDescent="0.25">
      <c r="A14" s="251"/>
      <c r="B14" s="21" t="s">
        <v>57</v>
      </c>
      <c r="C14" s="132"/>
      <c r="D14" s="132"/>
      <c r="E14" s="45"/>
      <c r="F14" s="298"/>
    </row>
    <row r="15" spans="1:6" x14ac:dyDescent="0.25">
      <c r="A15" s="251" t="s">
        <v>310</v>
      </c>
      <c r="B15" s="21" t="s">
        <v>55</v>
      </c>
      <c r="C15" s="132"/>
      <c r="D15" s="132"/>
      <c r="E15" s="45"/>
      <c r="F15" s="298"/>
    </row>
    <row r="16" spans="1:6" x14ac:dyDescent="0.25">
      <c r="A16" s="251"/>
      <c r="B16" s="21" t="s">
        <v>56</v>
      </c>
      <c r="C16" s="132">
        <v>88.2</v>
      </c>
      <c r="D16" s="132">
        <v>2</v>
      </c>
      <c r="E16" s="45"/>
      <c r="F16" s="298"/>
    </row>
    <row r="17" spans="1:6" x14ac:dyDescent="0.25">
      <c r="A17" s="251"/>
      <c r="B17" s="21" t="s">
        <v>57</v>
      </c>
      <c r="C17" s="132"/>
      <c r="D17" s="132"/>
      <c r="E17" s="45"/>
      <c r="F17" s="299"/>
    </row>
  </sheetData>
  <mergeCells count="6">
    <mergeCell ref="F12:F17"/>
    <mergeCell ref="A3:E3"/>
    <mergeCell ref="A8:A11"/>
    <mergeCell ref="A12:A14"/>
    <mergeCell ref="A15:A17"/>
    <mergeCell ref="A4:E4"/>
  </mergeCells>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topLeftCell="A67" workbookViewId="0">
      <selection activeCell="F80" sqref="F80:F82"/>
    </sheetView>
  </sheetViews>
  <sheetFormatPr defaultRowHeight="15" x14ac:dyDescent="0.25"/>
  <cols>
    <col min="1" max="1" width="41.140625" customWidth="1"/>
    <col min="2" max="2" width="24.7109375" customWidth="1"/>
    <col min="3" max="3" width="11.7109375" customWidth="1"/>
    <col min="4" max="4" width="10" customWidth="1"/>
    <col min="5" max="5" width="9.42578125" customWidth="1"/>
    <col min="6" max="6" width="36.28515625" customWidth="1"/>
  </cols>
  <sheetData>
    <row r="1" spans="1:8" x14ac:dyDescent="0.25">
      <c r="A1" s="61"/>
      <c r="B1" s="61"/>
      <c r="C1" s="61"/>
      <c r="D1" s="61"/>
      <c r="E1" s="61"/>
      <c r="F1" s="61"/>
    </row>
    <row r="2" spans="1:8" x14ac:dyDescent="0.25">
      <c r="A2" s="61"/>
      <c r="B2" s="61"/>
      <c r="C2" s="61"/>
      <c r="D2" s="61"/>
      <c r="E2" s="61"/>
      <c r="F2" s="61"/>
    </row>
    <row r="3" spans="1:8" x14ac:dyDescent="0.25">
      <c r="A3" s="61"/>
      <c r="B3" s="61"/>
      <c r="C3" s="61"/>
      <c r="D3" s="61"/>
      <c r="E3" s="61"/>
      <c r="F3" s="61"/>
    </row>
    <row r="4" spans="1:8" x14ac:dyDescent="0.25">
      <c r="A4" s="252" t="s">
        <v>48</v>
      </c>
      <c r="B4" s="252"/>
      <c r="C4" s="252"/>
      <c r="D4" s="252"/>
      <c r="E4" s="252"/>
      <c r="F4" s="61"/>
    </row>
    <row r="5" spans="1:8" s="1" customFormat="1" x14ac:dyDescent="0.25">
      <c r="A5" s="283" t="s">
        <v>61</v>
      </c>
      <c r="B5" s="283"/>
      <c r="C5" s="283"/>
      <c r="D5" s="283"/>
      <c r="E5" s="283"/>
      <c r="F5" s="61"/>
    </row>
    <row r="6" spans="1:8" x14ac:dyDescent="0.25">
      <c r="A6" s="62"/>
      <c r="B6" s="62"/>
      <c r="C6" s="62"/>
      <c r="D6" s="62"/>
      <c r="E6" s="62"/>
      <c r="F6" s="61"/>
    </row>
    <row r="7" spans="1:8" ht="102" x14ac:dyDescent="0.25">
      <c r="A7" s="51" t="s">
        <v>49</v>
      </c>
      <c r="B7" s="51" t="s">
        <v>50</v>
      </c>
      <c r="C7" s="51" t="s">
        <v>51</v>
      </c>
      <c r="D7" s="51" t="s">
        <v>52</v>
      </c>
      <c r="E7" s="51" t="s">
        <v>53</v>
      </c>
      <c r="F7" s="38" t="s">
        <v>129</v>
      </c>
    </row>
    <row r="8" spans="1:8" x14ac:dyDescent="0.25">
      <c r="A8" s="45">
        <v>1</v>
      </c>
      <c r="B8" s="45">
        <v>2</v>
      </c>
      <c r="C8" s="45">
        <v>3</v>
      </c>
      <c r="D8" s="45">
        <v>4</v>
      </c>
      <c r="E8" s="45">
        <v>5</v>
      </c>
      <c r="F8" s="57">
        <v>6</v>
      </c>
    </row>
    <row r="9" spans="1:8" x14ac:dyDescent="0.25">
      <c r="A9" s="359" t="s">
        <v>36</v>
      </c>
      <c r="B9" s="133" t="s">
        <v>54</v>
      </c>
      <c r="C9" s="133">
        <f>C10+C11+C12</f>
        <v>24004.800000000003</v>
      </c>
      <c r="D9" s="134">
        <f>D10+D11+D12</f>
        <v>8163.84</v>
      </c>
      <c r="E9" s="134">
        <f>D9/C9*100</f>
        <v>34.009198160367923</v>
      </c>
      <c r="F9" s="135"/>
    </row>
    <row r="10" spans="1:8" x14ac:dyDescent="0.25">
      <c r="A10" s="360"/>
      <c r="B10" s="133" t="s">
        <v>55</v>
      </c>
      <c r="C10" s="133">
        <f t="shared" ref="C10:D12" si="0">C14+C45+C64+C77</f>
        <v>0</v>
      </c>
      <c r="D10" s="133">
        <f t="shared" si="0"/>
        <v>0</v>
      </c>
      <c r="E10" s="134"/>
      <c r="F10" s="135"/>
    </row>
    <row r="11" spans="1:8" x14ac:dyDescent="0.25">
      <c r="A11" s="360"/>
      <c r="B11" s="133" t="s">
        <v>56</v>
      </c>
      <c r="C11" s="134">
        <f t="shared" si="0"/>
        <v>24004.800000000003</v>
      </c>
      <c r="D11" s="134">
        <f t="shared" si="0"/>
        <v>8163.84</v>
      </c>
      <c r="E11" s="134">
        <f t="shared" ref="E11" si="1">D11/C11*100</f>
        <v>34.009198160367923</v>
      </c>
      <c r="F11" s="135"/>
    </row>
    <row r="12" spans="1:8" x14ac:dyDescent="0.25">
      <c r="A12" s="361"/>
      <c r="B12" s="133" t="s">
        <v>311</v>
      </c>
      <c r="C12" s="133">
        <f t="shared" si="0"/>
        <v>0</v>
      </c>
      <c r="D12" s="133">
        <f t="shared" si="0"/>
        <v>0</v>
      </c>
      <c r="E12" s="133"/>
      <c r="F12" s="135"/>
      <c r="H12" s="35"/>
    </row>
    <row r="13" spans="1:8" s="1" customFormat="1" x14ac:dyDescent="0.25">
      <c r="A13" s="263" t="s">
        <v>317</v>
      </c>
      <c r="B13" s="136" t="s">
        <v>54</v>
      </c>
      <c r="C13" s="136">
        <f>C14+C15+C16</f>
        <v>886.2</v>
      </c>
      <c r="D13" s="136">
        <f>D14+D15+D16</f>
        <v>0</v>
      </c>
      <c r="E13" s="136">
        <f>D13/C13*100</f>
        <v>0</v>
      </c>
      <c r="F13" s="137"/>
    </row>
    <row r="14" spans="1:8" s="1" customFormat="1" x14ac:dyDescent="0.25">
      <c r="A14" s="364"/>
      <c r="B14" s="136" t="s">
        <v>55</v>
      </c>
      <c r="C14" s="138">
        <f t="shared" ref="C14:D16" si="2">C17+C20+C23+C26+C29+C32+C35+C38+C41</f>
        <v>0</v>
      </c>
      <c r="D14" s="138">
        <f t="shared" si="2"/>
        <v>0</v>
      </c>
      <c r="E14" s="136"/>
      <c r="F14" s="137"/>
    </row>
    <row r="15" spans="1:8" s="1" customFormat="1" x14ac:dyDescent="0.25">
      <c r="A15" s="364"/>
      <c r="B15" s="136" t="s">
        <v>56</v>
      </c>
      <c r="C15" s="138">
        <f t="shared" si="2"/>
        <v>886.2</v>
      </c>
      <c r="D15" s="138">
        <f t="shared" si="2"/>
        <v>0</v>
      </c>
      <c r="E15" s="136">
        <f t="shared" ref="E15" si="3">D15/C15*100</f>
        <v>0</v>
      </c>
      <c r="F15" s="137"/>
    </row>
    <row r="16" spans="1:8" s="1" customFormat="1" ht="13.5" customHeight="1" x14ac:dyDescent="0.25">
      <c r="A16" s="364"/>
      <c r="B16" s="136" t="s">
        <v>311</v>
      </c>
      <c r="C16" s="138">
        <f t="shared" si="2"/>
        <v>0</v>
      </c>
      <c r="D16" s="138">
        <f t="shared" si="2"/>
        <v>0</v>
      </c>
      <c r="E16" s="136"/>
      <c r="F16" s="137"/>
    </row>
    <row r="17" spans="1:6" s="1" customFormat="1" ht="13.5" customHeight="1" x14ac:dyDescent="0.25">
      <c r="A17" s="356" t="s">
        <v>387</v>
      </c>
      <c r="B17" s="139" t="s">
        <v>55</v>
      </c>
      <c r="C17" s="139"/>
      <c r="D17" s="139"/>
      <c r="E17" s="139"/>
      <c r="F17" s="292" t="s">
        <v>396</v>
      </c>
    </row>
    <row r="18" spans="1:6" s="1" customFormat="1" ht="13.5" customHeight="1" x14ac:dyDescent="0.25">
      <c r="A18" s="357"/>
      <c r="B18" s="139" t="s">
        <v>56</v>
      </c>
      <c r="C18" s="140">
        <v>125</v>
      </c>
      <c r="D18" s="139">
        <v>0</v>
      </c>
      <c r="E18" s="139"/>
      <c r="F18" s="293"/>
    </row>
    <row r="19" spans="1:6" s="1" customFormat="1" ht="21.75" customHeight="1" x14ac:dyDescent="0.25">
      <c r="A19" s="358"/>
      <c r="B19" s="139" t="s">
        <v>311</v>
      </c>
      <c r="C19" s="140"/>
      <c r="D19" s="139"/>
      <c r="E19" s="139"/>
      <c r="F19" s="293"/>
    </row>
    <row r="20" spans="1:6" s="1" customFormat="1" ht="13.5" customHeight="1" x14ac:dyDescent="0.25">
      <c r="A20" s="356" t="s">
        <v>388</v>
      </c>
      <c r="B20" s="139" t="s">
        <v>55</v>
      </c>
      <c r="C20" s="140"/>
      <c r="D20" s="139"/>
      <c r="E20" s="139"/>
      <c r="F20" s="293"/>
    </row>
    <row r="21" spans="1:6" s="1" customFormat="1" ht="13.5" customHeight="1" x14ac:dyDescent="0.25">
      <c r="A21" s="357"/>
      <c r="B21" s="139" t="s">
        <v>56</v>
      </c>
      <c r="C21" s="140">
        <v>350</v>
      </c>
      <c r="D21" s="139">
        <v>0</v>
      </c>
      <c r="E21" s="139"/>
      <c r="F21" s="293"/>
    </row>
    <row r="22" spans="1:6" s="1" customFormat="1" ht="35.25" customHeight="1" x14ac:dyDescent="0.25">
      <c r="A22" s="358"/>
      <c r="B22" s="139" t="s">
        <v>311</v>
      </c>
      <c r="C22" s="139"/>
      <c r="D22" s="139"/>
      <c r="E22" s="139"/>
      <c r="F22" s="294"/>
    </row>
    <row r="23" spans="1:6" s="1" customFormat="1" ht="13.5" customHeight="1" x14ac:dyDescent="0.25">
      <c r="A23" s="356" t="s">
        <v>389</v>
      </c>
      <c r="B23" s="139" t="s">
        <v>55</v>
      </c>
      <c r="C23" s="139"/>
      <c r="D23" s="139"/>
      <c r="E23" s="139"/>
      <c r="F23" s="141"/>
    </row>
    <row r="24" spans="1:6" s="1" customFormat="1" ht="13.5" customHeight="1" x14ac:dyDescent="0.25">
      <c r="A24" s="357"/>
      <c r="B24" s="139" t="s">
        <v>56</v>
      </c>
      <c r="C24" s="139"/>
      <c r="D24" s="139"/>
      <c r="E24" s="139"/>
      <c r="F24" s="141"/>
    </row>
    <row r="25" spans="1:6" s="1" customFormat="1" ht="63.75" customHeight="1" x14ac:dyDescent="0.25">
      <c r="A25" s="358"/>
      <c r="B25" s="139" t="s">
        <v>311</v>
      </c>
      <c r="C25" s="139"/>
      <c r="D25" s="139"/>
      <c r="E25" s="139"/>
      <c r="F25" s="141"/>
    </row>
    <row r="26" spans="1:6" s="1" customFormat="1" ht="13.5" customHeight="1" x14ac:dyDescent="0.25">
      <c r="A26" s="356" t="s">
        <v>390</v>
      </c>
      <c r="B26" s="139" t="s">
        <v>55</v>
      </c>
      <c r="C26" s="139"/>
      <c r="D26" s="139"/>
      <c r="E26" s="139"/>
      <c r="F26" s="141"/>
    </row>
    <row r="27" spans="1:6" s="1" customFormat="1" ht="13.5" customHeight="1" x14ac:dyDescent="0.25">
      <c r="A27" s="357"/>
      <c r="B27" s="139" t="s">
        <v>56</v>
      </c>
      <c r="C27" s="139"/>
      <c r="D27" s="139"/>
      <c r="E27" s="139"/>
      <c r="F27" s="141"/>
    </row>
    <row r="28" spans="1:6" s="1" customFormat="1" ht="37.5" customHeight="1" x14ac:dyDescent="0.25">
      <c r="A28" s="358"/>
      <c r="B28" s="139" t="s">
        <v>311</v>
      </c>
      <c r="C28" s="139"/>
      <c r="D28" s="139"/>
      <c r="E28" s="139"/>
      <c r="F28" s="141"/>
    </row>
    <row r="29" spans="1:6" s="1" customFormat="1" ht="13.5" customHeight="1" x14ac:dyDescent="0.25">
      <c r="A29" s="356" t="s">
        <v>391</v>
      </c>
      <c r="B29" s="139" t="s">
        <v>55</v>
      </c>
      <c r="C29" s="139"/>
      <c r="D29" s="139"/>
      <c r="E29" s="139"/>
      <c r="F29" s="292" t="s">
        <v>397</v>
      </c>
    </row>
    <row r="30" spans="1:6" s="1" customFormat="1" ht="13.5" customHeight="1" x14ac:dyDescent="0.25">
      <c r="A30" s="357"/>
      <c r="B30" s="139" t="s">
        <v>56</v>
      </c>
      <c r="C30" s="140">
        <v>50</v>
      </c>
      <c r="D30" s="139">
        <v>0</v>
      </c>
      <c r="E30" s="139"/>
      <c r="F30" s="293"/>
    </row>
    <row r="31" spans="1:6" s="1" customFormat="1" ht="66.75" customHeight="1" x14ac:dyDescent="0.25">
      <c r="A31" s="358"/>
      <c r="B31" s="139" t="s">
        <v>311</v>
      </c>
      <c r="C31" s="139"/>
      <c r="D31" s="139"/>
      <c r="E31" s="139"/>
      <c r="F31" s="294"/>
    </row>
    <row r="32" spans="1:6" s="1" customFormat="1" ht="17.25" customHeight="1" x14ac:dyDescent="0.25">
      <c r="A32" s="356" t="s">
        <v>392</v>
      </c>
      <c r="B32" s="139" t="s">
        <v>55</v>
      </c>
      <c r="C32" s="142"/>
      <c r="D32" s="142"/>
      <c r="E32" s="142"/>
      <c r="F32" s="292" t="s">
        <v>398</v>
      </c>
    </row>
    <row r="33" spans="1:6" s="1" customFormat="1" x14ac:dyDescent="0.25">
      <c r="A33" s="357"/>
      <c r="B33" s="139" t="s">
        <v>56</v>
      </c>
      <c r="C33" s="142">
        <v>301.2</v>
      </c>
      <c r="D33" s="142">
        <v>0</v>
      </c>
      <c r="E33" s="142"/>
      <c r="F33" s="293"/>
    </row>
    <row r="34" spans="1:6" s="1" customFormat="1" ht="34.5" customHeight="1" x14ac:dyDescent="0.25">
      <c r="A34" s="358"/>
      <c r="B34" s="139" t="s">
        <v>311</v>
      </c>
      <c r="C34" s="142"/>
      <c r="D34" s="142"/>
      <c r="E34" s="142"/>
      <c r="F34" s="294"/>
    </row>
    <row r="35" spans="1:6" s="1" customFormat="1" x14ac:dyDescent="0.25">
      <c r="A35" s="356" t="s">
        <v>393</v>
      </c>
      <c r="B35" s="139" t="s">
        <v>55</v>
      </c>
      <c r="C35" s="142"/>
      <c r="D35" s="142"/>
      <c r="E35" s="142"/>
      <c r="F35" s="292" t="s">
        <v>397</v>
      </c>
    </row>
    <row r="36" spans="1:6" s="1" customFormat="1" x14ac:dyDescent="0.25">
      <c r="A36" s="357"/>
      <c r="B36" s="139" t="s">
        <v>56</v>
      </c>
      <c r="C36" s="143">
        <v>20</v>
      </c>
      <c r="D36" s="142">
        <v>0</v>
      </c>
      <c r="E36" s="142"/>
      <c r="F36" s="293"/>
    </row>
    <row r="37" spans="1:6" s="1" customFormat="1" ht="60" customHeight="1" x14ac:dyDescent="0.25">
      <c r="A37" s="358"/>
      <c r="B37" s="139" t="s">
        <v>311</v>
      </c>
      <c r="C37" s="142"/>
      <c r="D37" s="142"/>
      <c r="E37" s="142"/>
      <c r="F37" s="294"/>
    </row>
    <row r="38" spans="1:6" s="1" customFormat="1" x14ac:dyDescent="0.25">
      <c r="A38" s="356" t="s">
        <v>394</v>
      </c>
      <c r="B38" s="139" t="s">
        <v>55</v>
      </c>
      <c r="C38" s="142"/>
      <c r="D38" s="142"/>
      <c r="E38" s="142"/>
      <c r="F38" s="292" t="s">
        <v>399</v>
      </c>
    </row>
    <row r="39" spans="1:6" s="1" customFormat="1" x14ac:dyDescent="0.25">
      <c r="A39" s="357"/>
      <c r="B39" s="139" t="s">
        <v>56</v>
      </c>
      <c r="C39" s="143">
        <v>35</v>
      </c>
      <c r="D39" s="142"/>
      <c r="E39" s="142"/>
      <c r="F39" s="293"/>
    </row>
    <row r="40" spans="1:6" s="1" customFormat="1" ht="15.75" customHeight="1" x14ac:dyDescent="0.25">
      <c r="A40" s="358"/>
      <c r="B40" s="139" t="s">
        <v>311</v>
      </c>
      <c r="C40" s="142"/>
      <c r="D40" s="142"/>
      <c r="E40" s="142"/>
      <c r="F40" s="294"/>
    </row>
    <row r="41" spans="1:6" s="1" customFormat="1" x14ac:dyDescent="0.25">
      <c r="A41" s="356" t="s">
        <v>395</v>
      </c>
      <c r="B41" s="139" t="s">
        <v>55</v>
      </c>
      <c r="C41" s="142"/>
      <c r="D41" s="142"/>
      <c r="E41" s="142"/>
      <c r="F41" s="292" t="s">
        <v>397</v>
      </c>
    </row>
    <row r="42" spans="1:6" s="1" customFormat="1" x14ac:dyDescent="0.25">
      <c r="A42" s="357"/>
      <c r="B42" s="139" t="s">
        <v>56</v>
      </c>
      <c r="C42" s="143">
        <v>5</v>
      </c>
      <c r="D42" s="142">
        <v>0</v>
      </c>
      <c r="E42" s="142"/>
      <c r="F42" s="293"/>
    </row>
    <row r="43" spans="1:6" s="1" customFormat="1" ht="36" customHeight="1" x14ac:dyDescent="0.25">
      <c r="A43" s="358"/>
      <c r="B43" s="139" t="s">
        <v>311</v>
      </c>
      <c r="C43" s="143"/>
      <c r="D43" s="142"/>
      <c r="E43" s="142"/>
      <c r="F43" s="294"/>
    </row>
    <row r="44" spans="1:6" s="1" customFormat="1" x14ac:dyDescent="0.25">
      <c r="A44" s="257" t="s">
        <v>318</v>
      </c>
      <c r="B44" s="136" t="s">
        <v>54</v>
      </c>
      <c r="C44" s="138">
        <f>C45+C46+C47</f>
        <v>3102.7</v>
      </c>
      <c r="D44" s="138">
        <f>D45+D46+D47</f>
        <v>32.5</v>
      </c>
      <c r="E44" s="138">
        <f>D44/C44*100</f>
        <v>1.0474747800302961</v>
      </c>
      <c r="F44" s="137"/>
    </row>
    <row r="45" spans="1:6" ht="15" customHeight="1" x14ac:dyDescent="0.25">
      <c r="A45" s="362"/>
      <c r="B45" s="144" t="s">
        <v>55</v>
      </c>
      <c r="C45" s="136"/>
      <c r="D45" s="136"/>
      <c r="E45" s="138"/>
      <c r="F45" s="137"/>
    </row>
    <row r="46" spans="1:6" x14ac:dyDescent="0.25">
      <c r="A46" s="362"/>
      <c r="B46" s="144" t="s">
        <v>56</v>
      </c>
      <c r="C46" s="138">
        <f t="shared" ref="C46:D46" si="4">C49+C52+C55+C58+C61</f>
        <v>3102.7</v>
      </c>
      <c r="D46" s="138">
        <f t="shared" si="4"/>
        <v>32.5</v>
      </c>
      <c r="E46" s="138">
        <f t="shared" ref="E46" si="5">D46/C46*100</f>
        <v>1.0474747800302961</v>
      </c>
      <c r="F46" s="137"/>
    </row>
    <row r="47" spans="1:6" ht="16.5" customHeight="1" x14ac:dyDescent="0.25">
      <c r="A47" s="363"/>
      <c r="B47" s="144" t="s">
        <v>57</v>
      </c>
      <c r="C47" s="136"/>
      <c r="D47" s="136"/>
      <c r="E47" s="136"/>
      <c r="F47" s="137"/>
    </row>
    <row r="48" spans="1:6" x14ac:dyDescent="0.25">
      <c r="A48" s="254" t="s">
        <v>312</v>
      </c>
      <c r="B48" s="145" t="s">
        <v>55</v>
      </c>
      <c r="C48" s="142"/>
      <c r="D48" s="142"/>
      <c r="E48" s="142"/>
      <c r="F48" s="326" t="s">
        <v>542</v>
      </c>
    </row>
    <row r="49" spans="1:6" x14ac:dyDescent="0.25">
      <c r="A49" s="255"/>
      <c r="B49" s="145" t="s">
        <v>56</v>
      </c>
      <c r="C49" s="143">
        <v>100</v>
      </c>
      <c r="D49" s="143">
        <v>0</v>
      </c>
      <c r="E49" s="142">
        <f>D49/C49*100</f>
        <v>0</v>
      </c>
      <c r="F49" s="327"/>
    </row>
    <row r="50" spans="1:6" x14ac:dyDescent="0.25">
      <c r="A50" s="256"/>
      <c r="B50" s="145" t="s">
        <v>57</v>
      </c>
      <c r="C50" s="142"/>
      <c r="D50" s="142"/>
      <c r="E50" s="142"/>
      <c r="F50" s="327"/>
    </row>
    <row r="51" spans="1:6" x14ac:dyDescent="0.25">
      <c r="A51" s="254" t="s">
        <v>313</v>
      </c>
      <c r="B51" s="145" t="s">
        <v>55</v>
      </c>
      <c r="C51" s="142"/>
      <c r="D51" s="142"/>
      <c r="E51" s="142"/>
      <c r="F51" s="327"/>
    </row>
    <row r="52" spans="1:6" x14ac:dyDescent="0.25">
      <c r="A52" s="255"/>
      <c r="B52" s="145" t="s">
        <v>56</v>
      </c>
      <c r="C52" s="142"/>
      <c r="D52" s="142"/>
      <c r="E52" s="142"/>
      <c r="F52" s="327"/>
    </row>
    <row r="53" spans="1:6" x14ac:dyDescent="0.25">
      <c r="A53" s="256"/>
      <c r="B53" s="145" t="s">
        <v>57</v>
      </c>
      <c r="C53" s="142"/>
      <c r="D53" s="142"/>
      <c r="E53" s="142"/>
      <c r="F53" s="327"/>
    </row>
    <row r="54" spans="1:6" x14ac:dyDescent="0.25">
      <c r="A54" s="254" t="s">
        <v>314</v>
      </c>
      <c r="B54" s="145" t="s">
        <v>55</v>
      </c>
      <c r="C54" s="142"/>
      <c r="D54" s="142"/>
      <c r="E54" s="142"/>
      <c r="F54" s="327"/>
    </row>
    <row r="55" spans="1:6" x14ac:dyDescent="0.25">
      <c r="A55" s="255"/>
      <c r="B55" s="145" t="s">
        <v>56</v>
      </c>
      <c r="C55" s="142">
        <v>2236.5</v>
      </c>
      <c r="D55" s="142">
        <v>32.5</v>
      </c>
      <c r="E55" s="143">
        <f t="shared" ref="E55:E61" si="6">D55/C55*100</f>
        <v>1.4531634249944108</v>
      </c>
      <c r="F55" s="327"/>
    </row>
    <row r="56" spans="1:6" ht="33.75" customHeight="1" x14ac:dyDescent="0.25">
      <c r="A56" s="256"/>
      <c r="B56" s="145" t="s">
        <v>57</v>
      </c>
      <c r="C56" s="142"/>
      <c r="D56" s="142"/>
      <c r="E56" s="142"/>
      <c r="F56" s="327"/>
    </row>
    <row r="57" spans="1:6" x14ac:dyDescent="0.25">
      <c r="A57" s="254" t="s">
        <v>315</v>
      </c>
      <c r="B57" s="145" t="s">
        <v>55</v>
      </c>
      <c r="C57" s="142"/>
      <c r="D57" s="142"/>
      <c r="E57" s="142"/>
      <c r="F57" s="327"/>
    </row>
    <row r="58" spans="1:6" x14ac:dyDescent="0.25">
      <c r="A58" s="255"/>
      <c r="B58" s="145" t="s">
        <v>56</v>
      </c>
      <c r="C58" s="142">
        <v>736.2</v>
      </c>
      <c r="D58" s="142">
        <v>0</v>
      </c>
      <c r="E58" s="142">
        <f t="shared" si="6"/>
        <v>0</v>
      </c>
      <c r="F58" s="327"/>
    </row>
    <row r="59" spans="1:6" x14ac:dyDescent="0.25">
      <c r="A59" s="256"/>
      <c r="B59" s="145" t="s">
        <v>57</v>
      </c>
      <c r="C59" s="142"/>
      <c r="D59" s="142"/>
      <c r="E59" s="142"/>
      <c r="F59" s="327"/>
    </row>
    <row r="60" spans="1:6" x14ac:dyDescent="0.25">
      <c r="A60" s="254" t="s">
        <v>316</v>
      </c>
      <c r="B60" s="145" t="s">
        <v>55</v>
      </c>
      <c r="C60" s="142"/>
      <c r="D60" s="142"/>
      <c r="E60" s="142"/>
      <c r="F60" s="327"/>
    </row>
    <row r="61" spans="1:6" x14ac:dyDescent="0.25">
      <c r="A61" s="255"/>
      <c r="B61" s="145" t="s">
        <v>56</v>
      </c>
      <c r="C61" s="143">
        <v>30</v>
      </c>
      <c r="D61" s="142">
        <v>0</v>
      </c>
      <c r="E61" s="142">
        <f t="shared" si="6"/>
        <v>0</v>
      </c>
      <c r="F61" s="327"/>
    </row>
    <row r="62" spans="1:6" x14ac:dyDescent="0.25">
      <c r="A62" s="256"/>
      <c r="B62" s="145" t="s">
        <v>57</v>
      </c>
      <c r="C62" s="142"/>
      <c r="D62" s="142"/>
      <c r="E62" s="142"/>
      <c r="F62" s="328"/>
    </row>
    <row r="63" spans="1:6" x14ac:dyDescent="0.25">
      <c r="A63" s="257" t="s">
        <v>319</v>
      </c>
      <c r="B63" s="136" t="s">
        <v>54</v>
      </c>
      <c r="C63" s="138">
        <f>C64+C65+C66</f>
        <v>2151</v>
      </c>
      <c r="D63" s="138">
        <f>D64+D65+D66</f>
        <v>891.14</v>
      </c>
      <c r="E63" s="138">
        <f>D63/C63*100</f>
        <v>41.429102742910274</v>
      </c>
      <c r="F63" s="136"/>
    </row>
    <row r="64" spans="1:6" x14ac:dyDescent="0.25">
      <c r="A64" s="336"/>
      <c r="B64" s="144" t="s">
        <v>55</v>
      </c>
      <c r="C64" s="136"/>
      <c r="D64" s="138"/>
      <c r="E64" s="138"/>
      <c r="F64" s="136"/>
    </row>
    <row r="65" spans="1:6" x14ac:dyDescent="0.25">
      <c r="A65" s="336"/>
      <c r="B65" s="144" t="s">
        <v>56</v>
      </c>
      <c r="C65" s="138">
        <f t="shared" ref="C65:D65" si="7">C68+C71+C74</f>
        <v>2151</v>
      </c>
      <c r="D65" s="138">
        <f t="shared" si="7"/>
        <v>891.14</v>
      </c>
      <c r="E65" s="138">
        <f t="shared" ref="E65" si="8">D65/C65*100</f>
        <v>41.429102742910274</v>
      </c>
      <c r="F65" s="136"/>
    </row>
    <row r="66" spans="1:6" ht="14.25" customHeight="1" x14ac:dyDescent="0.25">
      <c r="A66" s="337"/>
      <c r="B66" s="144" t="s">
        <v>57</v>
      </c>
      <c r="C66" s="136"/>
      <c r="D66" s="138"/>
      <c r="E66" s="138"/>
      <c r="F66" s="136"/>
    </row>
    <row r="67" spans="1:6" x14ac:dyDescent="0.25">
      <c r="A67" s="254" t="s">
        <v>320</v>
      </c>
      <c r="B67" s="145" t="s">
        <v>55</v>
      </c>
      <c r="C67" s="142"/>
      <c r="D67" s="140"/>
      <c r="E67" s="140"/>
      <c r="F67" s="326" t="s">
        <v>624</v>
      </c>
    </row>
    <row r="68" spans="1:6" x14ac:dyDescent="0.25">
      <c r="A68" s="255"/>
      <c r="B68" s="145" t="s">
        <v>56</v>
      </c>
      <c r="C68" s="143">
        <v>2063.1999999999998</v>
      </c>
      <c r="D68" s="140">
        <v>891.14</v>
      </c>
      <c r="E68" s="140">
        <f>D68/C68*100</f>
        <v>43.192128732066699</v>
      </c>
      <c r="F68" s="327"/>
    </row>
    <row r="69" spans="1:6" x14ac:dyDescent="0.25">
      <c r="A69" s="256"/>
      <c r="B69" s="145" t="s">
        <v>57</v>
      </c>
      <c r="C69" s="142"/>
      <c r="D69" s="139"/>
      <c r="E69" s="139"/>
      <c r="F69" s="327"/>
    </row>
    <row r="70" spans="1:6" x14ac:dyDescent="0.25">
      <c r="A70" s="254" t="s">
        <v>321</v>
      </c>
      <c r="B70" s="145" t="s">
        <v>55</v>
      </c>
      <c r="C70" s="142"/>
      <c r="D70" s="139"/>
      <c r="E70" s="139"/>
      <c r="F70" s="327"/>
    </row>
    <row r="71" spans="1:6" x14ac:dyDescent="0.25">
      <c r="A71" s="255"/>
      <c r="B71" s="145" t="s">
        <v>56</v>
      </c>
      <c r="C71" s="142">
        <v>59.8</v>
      </c>
      <c r="D71" s="139"/>
      <c r="E71" s="139">
        <f t="shared" ref="E71:E74" si="9">D71/C71*100</f>
        <v>0</v>
      </c>
      <c r="F71" s="327"/>
    </row>
    <row r="72" spans="1:6" x14ac:dyDescent="0.25">
      <c r="A72" s="256"/>
      <c r="B72" s="145" t="s">
        <v>57</v>
      </c>
      <c r="C72" s="142"/>
      <c r="D72" s="139"/>
      <c r="E72" s="139"/>
      <c r="F72" s="327"/>
    </row>
    <row r="73" spans="1:6" x14ac:dyDescent="0.25">
      <c r="A73" s="254" t="s">
        <v>322</v>
      </c>
      <c r="B73" s="145" t="s">
        <v>55</v>
      </c>
      <c r="C73" s="142"/>
      <c r="D73" s="139"/>
      <c r="E73" s="139"/>
      <c r="F73" s="327"/>
    </row>
    <row r="74" spans="1:6" x14ac:dyDescent="0.25">
      <c r="A74" s="255"/>
      <c r="B74" s="145" t="s">
        <v>56</v>
      </c>
      <c r="C74" s="143">
        <v>28</v>
      </c>
      <c r="D74" s="139"/>
      <c r="E74" s="139">
        <f t="shared" si="9"/>
        <v>0</v>
      </c>
      <c r="F74" s="327"/>
    </row>
    <row r="75" spans="1:6" x14ac:dyDescent="0.25">
      <c r="A75" s="256"/>
      <c r="B75" s="145" t="s">
        <v>57</v>
      </c>
      <c r="C75" s="142"/>
      <c r="D75" s="139"/>
      <c r="E75" s="139"/>
      <c r="F75" s="328"/>
    </row>
    <row r="76" spans="1:6" x14ac:dyDescent="0.25">
      <c r="A76" s="257" t="s">
        <v>323</v>
      </c>
      <c r="B76" s="136" t="s">
        <v>54</v>
      </c>
      <c r="C76" s="136">
        <f>C77+C78+C79</f>
        <v>17864.900000000001</v>
      </c>
      <c r="D76" s="138">
        <f>D77+D78+D79</f>
        <v>7240.2</v>
      </c>
      <c r="E76" s="138">
        <f>D76/C76*100</f>
        <v>40.527514847550222</v>
      </c>
      <c r="F76" s="136"/>
    </row>
    <row r="77" spans="1:6" x14ac:dyDescent="0.25">
      <c r="A77" s="336"/>
      <c r="B77" s="144" t="s">
        <v>55</v>
      </c>
      <c r="C77" s="136"/>
      <c r="D77" s="136"/>
      <c r="E77" s="138"/>
      <c r="F77" s="136"/>
    </row>
    <row r="78" spans="1:6" x14ac:dyDescent="0.25">
      <c r="A78" s="336"/>
      <c r="B78" s="144" t="s">
        <v>56</v>
      </c>
      <c r="C78" s="138">
        <f t="shared" ref="C78:D78" si="10">C81</f>
        <v>17864.900000000001</v>
      </c>
      <c r="D78" s="138">
        <f t="shared" si="10"/>
        <v>7240.2</v>
      </c>
      <c r="E78" s="138">
        <f t="shared" ref="E78" si="11">D78/C78*100</f>
        <v>40.527514847550222</v>
      </c>
      <c r="F78" s="136"/>
    </row>
    <row r="79" spans="1:6" x14ac:dyDescent="0.25">
      <c r="A79" s="337"/>
      <c r="B79" s="144" t="s">
        <v>57</v>
      </c>
      <c r="C79" s="136"/>
      <c r="D79" s="136"/>
      <c r="E79" s="136"/>
      <c r="F79" s="136"/>
    </row>
    <row r="80" spans="1:6" x14ac:dyDescent="0.25">
      <c r="A80" s="251" t="s">
        <v>324</v>
      </c>
      <c r="B80" s="145" t="s">
        <v>55</v>
      </c>
      <c r="C80" s="142"/>
      <c r="D80" s="142"/>
      <c r="E80" s="146"/>
      <c r="F80" s="326" t="s">
        <v>626</v>
      </c>
    </row>
    <row r="81" spans="1:6" x14ac:dyDescent="0.25">
      <c r="A81" s="251"/>
      <c r="B81" s="145" t="s">
        <v>56</v>
      </c>
      <c r="C81" s="140">
        <v>17864.900000000001</v>
      </c>
      <c r="D81" s="143">
        <v>7240.2</v>
      </c>
      <c r="E81" s="140">
        <f>D81/C81*100</f>
        <v>40.527514847550222</v>
      </c>
      <c r="F81" s="327"/>
    </row>
    <row r="82" spans="1:6" ht="66.75" customHeight="1" x14ac:dyDescent="0.25">
      <c r="A82" s="251"/>
      <c r="B82" s="145" t="s">
        <v>57</v>
      </c>
      <c r="C82" s="142"/>
      <c r="D82" s="142"/>
      <c r="E82" s="146"/>
      <c r="F82" s="328"/>
    </row>
    <row r="83" spans="1:6" x14ac:dyDescent="0.25">
      <c r="A83" s="355"/>
      <c r="B83" s="40"/>
      <c r="C83" s="16"/>
      <c r="D83" s="16"/>
      <c r="E83" s="16"/>
      <c r="F83" s="13"/>
    </row>
    <row r="84" spans="1:6" x14ac:dyDescent="0.25">
      <c r="A84" s="355"/>
      <c r="B84" s="15"/>
      <c r="C84" s="16"/>
      <c r="D84" s="16"/>
      <c r="E84" s="16"/>
      <c r="F84" s="13"/>
    </row>
    <row r="85" spans="1:6" x14ac:dyDescent="0.25">
      <c r="A85" s="355"/>
      <c r="B85" s="15"/>
      <c r="C85" s="16"/>
      <c r="D85" s="16"/>
      <c r="E85" s="16"/>
      <c r="F85" s="13"/>
    </row>
    <row r="86" spans="1:6" x14ac:dyDescent="0.25">
      <c r="A86" s="355"/>
      <c r="B86" s="15"/>
      <c r="C86" s="16"/>
      <c r="D86" s="16"/>
      <c r="E86" s="16"/>
      <c r="F86" s="13"/>
    </row>
    <row r="87" spans="1:6" x14ac:dyDescent="0.25">
      <c r="A87" s="355"/>
      <c r="B87" s="15"/>
      <c r="C87" s="16"/>
      <c r="D87" s="16"/>
      <c r="E87" s="16"/>
      <c r="F87" s="13"/>
    </row>
    <row r="88" spans="1:6" x14ac:dyDescent="0.25">
      <c r="A88" s="355"/>
      <c r="B88" s="15"/>
      <c r="C88" s="16"/>
      <c r="D88" s="16"/>
      <c r="E88" s="16"/>
      <c r="F88" s="13"/>
    </row>
  </sheetData>
  <mergeCells count="36">
    <mergeCell ref="F17:F22"/>
    <mergeCell ref="F29:F31"/>
    <mergeCell ref="F32:F34"/>
    <mergeCell ref="F35:F37"/>
    <mergeCell ref="F38:F40"/>
    <mergeCell ref="A4:E4"/>
    <mergeCell ref="A9:A12"/>
    <mergeCell ref="A48:A50"/>
    <mergeCell ref="A51:A53"/>
    <mergeCell ref="A54:A56"/>
    <mergeCell ref="A26:A28"/>
    <mergeCell ref="A29:A31"/>
    <mergeCell ref="A44:A47"/>
    <mergeCell ref="A5:E5"/>
    <mergeCell ref="A13:A16"/>
    <mergeCell ref="A32:A34"/>
    <mergeCell ref="A35:A37"/>
    <mergeCell ref="A38:A40"/>
    <mergeCell ref="A41:A43"/>
    <mergeCell ref="A17:A19"/>
    <mergeCell ref="A20:A22"/>
    <mergeCell ref="A86:A88"/>
    <mergeCell ref="A76:A79"/>
    <mergeCell ref="A80:A82"/>
    <mergeCell ref="A23:A25"/>
    <mergeCell ref="F80:F82"/>
    <mergeCell ref="F67:F75"/>
    <mergeCell ref="F48:F62"/>
    <mergeCell ref="A83:A85"/>
    <mergeCell ref="A63:A66"/>
    <mergeCell ref="A67:A69"/>
    <mergeCell ref="A70:A72"/>
    <mergeCell ref="A73:A75"/>
    <mergeCell ref="A57:A59"/>
    <mergeCell ref="A60:A62"/>
    <mergeCell ref="F41:F43"/>
  </mergeCells>
  <pageMargins left="0.7" right="0.7" top="0.75" bottom="0.75" header="0.3" footer="0.3"/>
  <pageSetup paperSize="9" orientation="landscape"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topLeftCell="A10" workbookViewId="0">
      <selection activeCell="D21" sqref="D21"/>
    </sheetView>
  </sheetViews>
  <sheetFormatPr defaultRowHeight="15" x14ac:dyDescent="0.25"/>
  <cols>
    <col min="1" max="1" width="33" customWidth="1"/>
    <col min="2" max="2" width="28.42578125" customWidth="1"/>
    <col min="3" max="3" width="14.85546875" customWidth="1"/>
    <col min="4" max="4" width="13.7109375" customWidth="1"/>
    <col min="5" max="5" width="11.28515625" customWidth="1"/>
    <col min="6" max="6" width="32.5703125" customWidth="1"/>
  </cols>
  <sheetData>
    <row r="2" spans="1:6" x14ac:dyDescent="0.25">
      <c r="A2" s="61"/>
      <c r="B2" s="61"/>
      <c r="C2" s="61"/>
      <c r="D2" s="61"/>
      <c r="E2" s="61"/>
      <c r="F2" s="61"/>
    </row>
    <row r="3" spans="1:6" x14ac:dyDescent="0.25">
      <c r="A3" s="61"/>
      <c r="B3" s="61"/>
      <c r="C3" s="61"/>
      <c r="D3" s="61"/>
      <c r="E3" s="61"/>
      <c r="F3" s="61"/>
    </row>
    <row r="4" spans="1:6" x14ac:dyDescent="0.25">
      <c r="A4" s="252" t="s">
        <v>48</v>
      </c>
      <c r="B4" s="252"/>
      <c r="C4" s="252"/>
      <c r="D4" s="252"/>
      <c r="E4" s="252"/>
      <c r="F4" s="61"/>
    </row>
    <row r="5" spans="1:6" s="1" customFormat="1" x14ac:dyDescent="0.25">
      <c r="A5" s="283" t="s">
        <v>61</v>
      </c>
      <c r="B5" s="283"/>
      <c r="C5" s="283"/>
      <c r="D5" s="283"/>
      <c r="E5" s="283"/>
      <c r="F5" s="61"/>
    </row>
    <row r="6" spans="1:6" x14ac:dyDescent="0.25">
      <c r="A6" s="62"/>
      <c r="B6" s="62"/>
      <c r="C6" s="62"/>
      <c r="D6" s="62"/>
      <c r="E6" s="62"/>
      <c r="F6" s="61"/>
    </row>
    <row r="7" spans="1:6" ht="117" customHeight="1" x14ac:dyDescent="0.25">
      <c r="A7" s="147" t="s">
        <v>49</v>
      </c>
      <c r="B7" s="147" t="s">
        <v>50</v>
      </c>
      <c r="C7" s="147" t="s">
        <v>51</v>
      </c>
      <c r="D7" s="147" t="s">
        <v>52</v>
      </c>
      <c r="E7" s="147" t="s">
        <v>53</v>
      </c>
      <c r="F7" s="38" t="s">
        <v>129</v>
      </c>
    </row>
    <row r="8" spans="1:6" x14ac:dyDescent="0.25">
      <c r="A8" s="45">
        <v>1</v>
      </c>
      <c r="B8" s="45">
        <v>2</v>
      </c>
      <c r="C8" s="45">
        <v>3</v>
      </c>
      <c r="D8" s="45">
        <v>4</v>
      </c>
      <c r="E8" s="45">
        <v>5</v>
      </c>
      <c r="F8" s="57">
        <v>6</v>
      </c>
    </row>
    <row r="9" spans="1:6" x14ac:dyDescent="0.25">
      <c r="A9" s="279" t="s">
        <v>325</v>
      </c>
      <c r="B9" s="123" t="s">
        <v>54</v>
      </c>
      <c r="C9" s="124">
        <f>C10+C11+C12</f>
        <v>1057.7</v>
      </c>
      <c r="D9" s="124">
        <f>D10+D11+D12</f>
        <v>607.9</v>
      </c>
      <c r="E9" s="124">
        <f>D9/C9*100</f>
        <v>57.473763827172164</v>
      </c>
      <c r="F9" s="125"/>
    </row>
    <row r="10" spans="1:6" x14ac:dyDescent="0.25">
      <c r="A10" s="279"/>
      <c r="B10" s="123" t="s">
        <v>55</v>
      </c>
      <c r="C10" s="124"/>
      <c r="D10" s="124"/>
      <c r="E10" s="124"/>
      <c r="F10" s="125"/>
    </row>
    <row r="11" spans="1:6" x14ac:dyDescent="0.25">
      <c r="A11" s="279"/>
      <c r="B11" s="123" t="s">
        <v>56</v>
      </c>
      <c r="C11" s="124">
        <f>C15+C19</f>
        <v>1057.7</v>
      </c>
      <c r="D11" s="124">
        <f>D15+D19</f>
        <v>607.9</v>
      </c>
      <c r="E11" s="124">
        <f t="shared" ref="E11:E15" si="0">D11/C11*100</f>
        <v>57.473763827172164</v>
      </c>
      <c r="F11" s="125"/>
    </row>
    <row r="12" spans="1:6" x14ac:dyDescent="0.25">
      <c r="A12" s="279"/>
      <c r="B12" s="123" t="s">
        <v>57</v>
      </c>
      <c r="C12" s="124"/>
      <c r="D12" s="123"/>
      <c r="E12" s="124"/>
      <c r="F12" s="125"/>
    </row>
    <row r="13" spans="1:6" x14ac:dyDescent="0.25">
      <c r="A13" s="287" t="s">
        <v>326</v>
      </c>
      <c r="B13" s="55" t="s">
        <v>54</v>
      </c>
      <c r="C13" s="55">
        <f>C14+C15+C16</f>
        <v>1057.7</v>
      </c>
      <c r="D13" s="55">
        <f>D14+D15+D16</f>
        <v>607.9</v>
      </c>
      <c r="E13" s="127">
        <f t="shared" si="0"/>
        <v>57.473763827172164</v>
      </c>
      <c r="F13" s="272" t="s">
        <v>526</v>
      </c>
    </row>
    <row r="14" spans="1:6" x14ac:dyDescent="0.25">
      <c r="A14" s="365"/>
      <c r="B14" s="55" t="s">
        <v>55</v>
      </c>
      <c r="C14" s="55">
        <v>0</v>
      </c>
      <c r="D14" s="55"/>
      <c r="E14" s="127"/>
      <c r="F14" s="298"/>
    </row>
    <row r="15" spans="1:6" x14ac:dyDescent="0.25">
      <c r="A15" s="365"/>
      <c r="B15" s="55" t="s">
        <v>56</v>
      </c>
      <c r="C15" s="55">
        <v>1057.7</v>
      </c>
      <c r="D15" s="55">
        <v>607.9</v>
      </c>
      <c r="E15" s="127">
        <f t="shared" si="0"/>
        <v>57.473763827172164</v>
      </c>
      <c r="F15" s="298"/>
    </row>
    <row r="16" spans="1:6" x14ac:dyDescent="0.25">
      <c r="A16" s="365"/>
      <c r="B16" s="55" t="s">
        <v>57</v>
      </c>
      <c r="C16" s="55">
        <v>0</v>
      </c>
      <c r="D16" s="55"/>
      <c r="E16" s="55"/>
      <c r="F16" s="299"/>
    </row>
    <row r="17" spans="1:6" x14ac:dyDescent="0.25">
      <c r="A17" s="287" t="s">
        <v>327</v>
      </c>
      <c r="B17" s="55" t="s">
        <v>54</v>
      </c>
      <c r="C17" s="55"/>
      <c r="D17" s="55"/>
      <c r="E17" s="55"/>
      <c r="F17" s="272" t="s">
        <v>328</v>
      </c>
    </row>
    <row r="18" spans="1:6" x14ac:dyDescent="0.25">
      <c r="A18" s="365"/>
      <c r="B18" s="55" t="s">
        <v>55</v>
      </c>
      <c r="C18" s="55"/>
      <c r="D18" s="55"/>
      <c r="E18" s="55"/>
      <c r="F18" s="273"/>
    </row>
    <row r="19" spans="1:6" x14ac:dyDescent="0.25">
      <c r="A19" s="365"/>
      <c r="B19" s="55" t="s">
        <v>56</v>
      </c>
      <c r="C19" s="55"/>
      <c r="D19" s="55"/>
      <c r="E19" s="55"/>
      <c r="F19" s="273"/>
    </row>
    <row r="20" spans="1:6" x14ac:dyDescent="0.25">
      <c r="A20" s="365"/>
      <c r="B20" s="55" t="s">
        <v>57</v>
      </c>
      <c r="C20" s="55"/>
      <c r="D20" s="55"/>
      <c r="E20" s="55"/>
      <c r="F20" s="274"/>
    </row>
  </sheetData>
  <mergeCells count="7">
    <mergeCell ref="F17:F20"/>
    <mergeCell ref="A4:E4"/>
    <mergeCell ref="A9:A12"/>
    <mergeCell ref="A13:A16"/>
    <mergeCell ref="A17:A20"/>
    <mergeCell ref="A5:E5"/>
    <mergeCell ref="F13:F16"/>
  </mergeCells>
  <pageMargins left="0.7" right="0.7" top="0.75" bottom="0.75" header="0.3" footer="0.3"/>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
  <sheetViews>
    <sheetView topLeftCell="A16" workbookViewId="0">
      <selection activeCell="B11" sqref="B11"/>
    </sheetView>
  </sheetViews>
  <sheetFormatPr defaultRowHeight="15" x14ac:dyDescent="0.25"/>
  <cols>
    <col min="1" max="1" width="38.28515625" customWidth="1"/>
    <col min="2" max="2" width="28.85546875" customWidth="1"/>
    <col min="3" max="3" width="13.5703125" customWidth="1"/>
    <col min="4" max="5" width="11.140625" customWidth="1"/>
    <col min="6" max="6" width="29.5703125" customWidth="1"/>
  </cols>
  <sheetData>
    <row r="1" spans="1:6" x14ac:dyDescent="0.25">
      <c r="A1" s="61"/>
      <c r="B1" s="61"/>
      <c r="C1" s="61"/>
      <c r="D1" s="61"/>
      <c r="E1" s="61"/>
      <c r="F1" s="61"/>
    </row>
    <row r="2" spans="1:6" x14ac:dyDescent="0.25">
      <c r="A2" s="61"/>
      <c r="B2" s="61"/>
      <c r="C2" s="61"/>
      <c r="D2" s="61"/>
      <c r="E2" s="61"/>
      <c r="F2" s="61"/>
    </row>
    <row r="3" spans="1:6" x14ac:dyDescent="0.25">
      <c r="A3" s="252" t="s">
        <v>48</v>
      </c>
      <c r="B3" s="252"/>
      <c r="C3" s="252"/>
      <c r="D3" s="252"/>
      <c r="E3" s="252"/>
      <c r="F3" s="61"/>
    </row>
    <row r="4" spans="1:6" s="1" customFormat="1" x14ac:dyDescent="0.25">
      <c r="A4" s="283" t="s">
        <v>61</v>
      </c>
      <c r="B4" s="283"/>
      <c r="C4" s="283"/>
      <c r="D4" s="283"/>
      <c r="E4" s="283"/>
      <c r="F4" s="61"/>
    </row>
    <row r="5" spans="1:6" x14ac:dyDescent="0.25">
      <c r="A5" s="62"/>
      <c r="B5" s="62"/>
      <c r="C5" s="62"/>
      <c r="D5" s="148"/>
      <c r="E5" s="62"/>
      <c r="F5" s="61"/>
    </row>
    <row r="6" spans="1:6" ht="90.75" customHeight="1" x14ac:dyDescent="0.25">
      <c r="A6" s="129" t="s">
        <v>49</v>
      </c>
      <c r="B6" s="129" t="s">
        <v>50</v>
      </c>
      <c r="C6" s="129" t="s">
        <v>51</v>
      </c>
      <c r="D6" s="157" t="s">
        <v>52</v>
      </c>
      <c r="E6" s="129" t="s">
        <v>53</v>
      </c>
      <c r="F6" s="86" t="s">
        <v>129</v>
      </c>
    </row>
    <row r="7" spans="1:6" x14ac:dyDescent="0.25">
      <c r="A7" s="73">
        <v>1</v>
      </c>
      <c r="B7" s="73">
        <v>2</v>
      </c>
      <c r="C7" s="73">
        <v>3</v>
      </c>
      <c r="D7" s="158">
        <v>4</v>
      </c>
      <c r="E7" s="73">
        <v>5</v>
      </c>
      <c r="F7" s="159"/>
    </row>
    <row r="8" spans="1:6" x14ac:dyDescent="0.25">
      <c r="A8" s="295" t="s">
        <v>37</v>
      </c>
      <c r="B8" s="22" t="s">
        <v>54</v>
      </c>
      <c r="C8" s="150">
        <f>C9+C10+C11</f>
        <v>89749.6</v>
      </c>
      <c r="D8" s="150">
        <f>D9+D10+D11</f>
        <v>44057.899999999994</v>
      </c>
      <c r="E8" s="89">
        <f>D8/C8*100</f>
        <v>49.089800957330162</v>
      </c>
      <c r="F8" s="64"/>
    </row>
    <row r="9" spans="1:6" x14ac:dyDescent="0.25">
      <c r="A9" s="295"/>
      <c r="B9" s="22" t="s">
        <v>55</v>
      </c>
      <c r="C9" s="89">
        <f>C90</f>
        <v>14189.5</v>
      </c>
      <c r="D9" s="89">
        <f>D90</f>
        <v>7000</v>
      </c>
      <c r="E9" s="89">
        <f>ROUND(D9/C9*100,2)</f>
        <v>49.33</v>
      </c>
      <c r="F9" s="64"/>
    </row>
    <row r="10" spans="1:6" x14ac:dyDescent="0.25">
      <c r="A10" s="295"/>
      <c r="B10" s="22" t="s">
        <v>56</v>
      </c>
      <c r="C10" s="89">
        <f>C13+C91+C112+C118+C139</f>
        <v>75560.100000000006</v>
      </c>
      <c r="D10" s="89">
        <f>D13+D91+D112+D118+D139</f>
        <v>37057.899999999994</v>
      </c>
      <c r="E10" s="89">
        <f t="shared" ref="E10" si="0">D10/C10*100</f>
        <v>49.044270719599353</v>
      </c>
      <c r="F10" s="64"/>
    </row>
    <row r="11" spans="1:6" x14ac:dyDescent="0.25">
      <c r="A11" s="295"/>
      <c r="B11" s="22" t="s">
        <v>311</v>
      </c>
      <c r="C11" s="151"/>
      <c r="D11" s="151"/>
      <c r="E11" s="151"/>
      <c r="F11" s="64"/>
    </row>
    <row r="12" spans="1:6" x14ac:dyDescent="0.25">
      <c r="A12" s="263" t="s">
        <v>329</v>
      </c>
      <c r="B12" s="44" t="s">
        <v>55</v>
      </c>
      <c r="C12" s="152"/>
      <c r="D12" s="152"/>
      <c r="E12" s="152"/>
      <c r="F12" s="70"/>
    </row>
    <row r="13" spans="1:6" x14ac:dyDescent="0.25">
      <c r="A13" s="263"/>
      <c r="B13" s="44" t="s">
        <v>56</v>
      </c>
      <c r="C13" s="153">
        <f>C16+C19+C22+C25+C28+C31+C34+C37+C40+C43+C46+C49+C52+C55+C58+C61+C64+C67+C70+C73+C76+C79+C82+C85+C88</f>
        <v>6622.3</v>
      </c>
      <c r="D13" s="153">
        <f>D16+D19+D22+D25+D28+D31+D34+D37+D40+D43+D46+D49+D52+D55+D58+D61+D64+D67+D70+D73+D76+D79+D82+D85+D88</f>
        <v>1842.6</v>
      </c>
      <c r="E13" s="107">
        <f>D13/C13*100</f>
        <v>27.824169850354103</v>
      </c>
      <c r="F13" s="70"/>
    </row>
    <row r="14" spans="1:6" x14ac:dyDescent="0.25">
      <c r="A14" s="263"/>
      <c r="B14" s="44" t="s">
        <v>311</v>
      </c>
      <c r="C14" s="153">
        <v>0</v>
      </c>
      <c r="D14" s="153">
        <v>0</v>
      </c>
      <c r="E14" s="153">
        <v>0</v>
      </c>
      <c r="F14" s="70"/>
    </row>
    <row r="15" spans="1:6" x14ac:dyDescent="0.25">
      <c r="A15" s="251" t="s">
        <v>330</v>
      </c>
      <c r="B15" s="21" t="s">
        <v>55</v>
      </c>
      <c r="C15" s="154"/>
      <c r="D15" s="154"/>
      <c r="E15" s="154"/>
      <c r="F15" s="57"/>
    </row>
    <row r="16" spans="1:6" x14ac:dyDescent="0.25">
      <c r="A16" s="251"/>
      <c r="B16" s="21" t="s">
        <v>56</v>
      </c>
      <c r="C16" s="98">
        <v>5</v>
      </c>
      <c r="D16" s="98">
        <v>5</v>
      </c>
      <c r="E16" s="98">
        <v>100</v>
      </c>
      <c r="F16" s="57"/>
    </row>
    <row r="17" spans="1:6" x14ac:dyDescent="0.25">
      <c r="A17" s="251"/>
      <c r="B17" s="21" t="s">
        <v>57</v>
      </c>
      <c r="C17" s="154"/>
      <c r="D17" s="154"/>
      <c r="E17" s="154"/>
      <c r="F17" s="57"/>
    </row>
    <row r="18" spans="1:6" x14ac:dyDescent="0.25">
      <c r="A18" s="251" t="s">
        <v>331</v>
      </c>
      <c r="B18" s="21" t="s">
        <v>55</v>
      </c>
      <c r="C18" s="154"/>
      <c r="D18" s="154"/>
      <c r="E18" s="154"/>
      <c r="F18" s="57"/>
    </row>
    <row r="19" spans="1:6" x14ac:dyDescent="0.25">
      <c r="A19" s="251"/>
      <c r="B19" s="21" t="s">
        <v>56</v>
      </c>
      <c r="C19" s="98">
        <v>274.89999999999998</v>
      </c>
      <c r="D19" s="98">
        <v>274.89999999999998</v>
      </c>
      <c r="E19" s="98">
        <v>100</v>
      </c>
      <c r="F19" s="57"/>
    </row>
    <row r="20" spans="1:6" x14ac:dyDescent="0.25">
      <c r="A20" s="251"/>
      <c r="B20" s="21" t="s">
        <v>57</v>
      </c>
      <c r="C20" s="154"/>
      <c r="D20" s="154"/>
      <c r="E20" s="154"/>
      <c r="F20" s="57"/>
    </row>
    <row r="21" spans="1:6" x14ac:dyDescent="0.25">
      <c r="A21" s="251" t="s">
        <v>332</v>
      </c>
      <c r="B21" s="21" t="s">
        <v>55</v>
      </c>
      <c r="C21" s="154"/>
      <c r="D21" s="154"/>
      <c r="E21" s="154"/>
      <c r="F21" s="57"/>
    </row>
    <row r="22" spans="1:6" ht="26.25" x14ac:dyDescent="0.25">
      <c r="A22" s="251"/>
      <c r="B22" s="21" t="s">
        <v>56</v>
      </c>
      <c r="C22" s="98">
        <v>100</v>
      </c>
      <c r="D22" s="98">
        <v>30</v>
      </c>
      <c r="E22" s="98">
        <f>D22/C22*100</f>
        <v>30</v>
      </c>
      <c r="F22" s="50" t="s">
        <v>527</v>
      </c>
    </row>
    <row r="23" spans="1:6" x14ac:dyDescent="0.25">
      <c r="A23" s="251"/>
      <c r="B23" s="21" t="s">
        <v>57</v>
      </c>
      <c r="C23" s="154"/>
      <c r="D23" s="154"/>
      <c r="E23" s="154"/>
      <c r="F23" s="57"/>
    </row>
    <row r="24" spans="1:6" x14ac:dyDescent="0.25">
      <c r="A24" s="251" t="s">
        <v>333</v>
      </c>
      <c r="B24" s="21" t="s">
        <v>55</v>
      </c>
      <c r="C24" s="154"/>
      <c r="D24" s="154"/>
      <c r="E24" s="154"/>
      <c r="F24" s="57"/>
    </row>
    <row r="25" spans="1:6" ht="26.25" x14ac:dyDescent="0.25">
      <c r="A25" s="251"/>
      <c r="B25" s="21" t="s">
        <v>56</v>
      </c>
      <c r="C25" s="98">
        <f>45+155</f>
        <v>200</v>
      </c>
      <c r="D25" s="98">
        <v>0</v>
      </c>
      <c r="E25" s="98">
        <v>0</v>
      </c>
      <c r="F25" s="50" t="s">
        <v>527</v>
      </c>
    </row>
    <row r="26" spans="1:6" x14ac:dyDescent="0.25">
      <c r="A26" s="251"/>
      <c r="B26" s="21" t="s">
        <v>57</v>
      </c>
      <c r="C26" s="154"/>
      <c r="D26" s="154"/>
      <c r="E26" s="154"/>
      <c r="F26" s="50"/>
    </row>
    <row r="27" spans="1:6" x14ac:dyDescent="0.25">
      <c r="A27" s="251" t="s">
        <v>334</v>
      </c>
      <c r="B27" s="21" t="s">
        <v>55</v>
      </c>
      <c r="C27" s="154"/>
      <c r="D27" s="154"/>
      <c r="E27" s="154"/>
      <c r="F27" s="50"/>
    </row>
    <row r="28" spans="1:6" ht="26.25" x14ac:dyDescent="0.25">
      <c r="A28" s="251"/>
      <c r="B28" s="21" t="s">
        <v>56</v>
      </c>
      <c r="C28" s="98">
        <v>50</v>
      </c>
      <c r="D28" s="98">
        <v>0</v>
      </c>
      <c r="E28" s="98">
        <v>0</v>
      </c>
      <c r="F28" s="50" t="s">
        <v>528</v>
      </c>
    </row>
    <row r="29" spans="1:6" x14ac:dyDescent="0.25">
      <c r="A29" s="251"/>
      <c r="B29" s="21" t="s">
        <v>57</v>
      </c>
      <c r="C29" s="154"/>
      <c r="D29" s="154"/>
      <c r="E29" s="154"/>
      <c r="F29" s="57"/>
    </row>
    <row r="30" spans="1:6" x14ac:dyDescent="0.25">
      <c r="A30" s="251" t="s">
        <v>335</v>
      </c>
      <c r="B30" s="21" t="s">
        <v>55</v>
      </c>
      <c r="C30" s="154"/>
      <c r="D30" s="154"/>
      <c r="E30" s="154"/>
      <c r="F30" s="57"/>
    </row>
    <row r="31" spans="1:6" x14ac:dyDescent="0.25">
      <c r="A31" s="251"/>
      <c r="B31" s="21" t="s">
        <v>56</v>
      </c>
      <c r="C31" s="98">
        <v>970</v>
      </c>
      <c r="D31" s="98">
        <v>0</v>
      </c>
      <c r="E31" s="98">
        <v>0</v>
      </c>
      <c r="F31" s="155" t="s">
        <v>529</v>
      </c>
    </row>
    <row r="32" spans="1:6" x14ac:dyDescent="0.25">
      <c r="A32" s="251"/>
      <c r="B32" s="21" t="s">
        <v>57</v>
      </c>
      <c r="C32" s="154"/>
      <c r="D32" s="154"/>
      <c r="E32" s="154"/>
      <c r="F32" s="50"/>
    </row>
    <row r="33" spans="1:6" x14ac:dyDescent="0.25">
      <c r="A33" s="251" t="s">
        <v>336</v>
      </c>
      <c r="B33" s="21" t="s">
        <v>55</v>
      </c>
      <c r="C33" s="154"/>
      <c r="D33" s="154"/>
      <c r="E33" s="154"/>
      <c r="F33" s="50"/>
    </row>
    <row r="34" spans="1:6" ht="26.25" x14ac:dyDescent="0.25">
      <c r="A34" s="251"/>
      <c r="B34" s="21" t="s">
        <v>56</v>
      </c>
      <c r="C34" s="98">
        <v>150</v>
      </c>
      <c r="D34" s="98">
        <v>0</v>
      </c>
      <c r="E34" s="98">
        <v>0</v>
      </c>
      <c r="F34" s="50" t="s">
        <v>530</v>
      </c>
    </row>
    <row r="35" spans="1:6" x14ac:dyDescent="0.25">
      <c r="A35" s="251"/>
      <c r="B35" s="21" t="s">
        <v>57</v>
      </c>
      <c r="C35" s="154"/>
      <c r="D35" s="154"/>
      <c r="E35" s="154"/>
      <c r="F35" s="50"/>
    </row>
    <row r="36" spans="1:6" x14ac:dyDescent="0.25">
      <c r="A36" s="251" t="s">
        <v>337</v>
      </c>
      <c r="B36" s="21" t="s">
        <v>55</v>
      </c>
      <c r="C36" s="154"/>
      <c r="D36" s="154"/>
      <c r="E36" s="154"/>
      <c r="F36" s="50"/>
    </row>
    <row r="37" spans="1:6" x14ac:dyDescent="0.25">
      <c r="A37" s="251"/>
      <c r="B37" s="21" t="s">
        <v>56</v>
      </c>
      <c r="C37" s="98">
        <v>1071.4000000000001</v>
      </c>
      <c r="D37" s="98">
        <v>903.4</v>
      </c>
      <c r="E37" s="97">
        <f>D37/C37*100</f>
        <v>84.319581855516134</v>
      </c>
      <c r="F37" s="155" t="s">
        <v>529</v>
      </c>
    </row>
    <row r="38" spans="1:6" x14ac:dyDescent="0.25">
      <c r="A38" s="251"/>
      <c r="B38" s="21" t="s">
        <v>57</v>
      </c>
      <c r="C38" s="154"/>
      <c r="D38" s="154"/>
      <c r="E38" s="154"/>
      <c r="F38" s="57"/>
    </row>
    <row r="39" spans="1:6" x14ac:dyDescent="0.25">
      <c r="A39" s="251" t="s">
        <v>338</v>
      </c>
      <c r="B39" s="21" t="s">
        <v>55</v>
      </c>
      <c r="C39" s="154"/>
      <c r="D39" s="154"/>
      <c r="E39" s="154"/>
      <c r="F39" s="57"/>
    </row>
    <row r="40" spans="1:6" x14ac:dyDescent="0.25">
      <c r="A40" s="251"/>
      <c r="B40" s="21" t="s">
        <v>56</v>
      </c>
      <c r="C40" s="98">
        <v>720</v>
      </c>
      <c r="D40" s="98">
        <v>0</v>
      </c>
      <c r="E40" s="98">
        <v>0</v>
      </c>
      <c r="F40" s="57"/>
    </row>
    <row r="41" spans="1:6" x14ac:dyDescent="0.25">
      <c r="A41" s="251"/>
      <c r="B41" s="21" t="s">
        <v>57</v>
      </c>
      <c r="C41" s="154"/>
      <c r="D41" s="154"/>
      <c r="E41" s="154"/>
      <c r="F41" s="57"/>
    </row>
    <row r="42" spans="1:6" x14ac:dyDescent="0.25">
      <c r="A42" s="251" t="s">
        <v>339</v>
      </c>
      <c r="B42" s="21" t="s">
        <v>55</v>
      </c>
      <c r="C42" s="154"/>
      <c r="D42" s="154"/>
      <c r="E42" s="154"/>
      <c r="F42" s="57"/>
    </row>
    <row r="43" spans="1:6" x14ac:dyDescent="0.25">
      <c r="A43" s="251"/>
      <c r="B43" s="21" t="s">
        <v>56</v>
      </c>
      <c r="C43" s="98">
        <v>685</v>
      </c>
      <c r="D43" s="98">
        <v>0</v>
      </c>
      <c r="E43" s="98">
        <v>0</v>
      </c>
      <c r="F43" s="50" t="s">
        <v>531</v>
      </c>
    </row>
    <row r="44" spans="1:6" x14ac:dyDescent="0.25">
      <c r="A44" s="251"/>
      <c r="B44" s="21" t="s">
        <v>311</v>
      </c>
      <c r="C44" s="154"/>
      <c r="D44" s="154"/>
      <c r="E44" s="154"/>
      <c r="F44" s="50"/>
    </row>
    <row r="45" spans="1:6" x14ac:dyDescent="0.25">
      <c r="A45" s="251" t="s">
        <v>340</v>
      </c>
      <c r="B45" s="21" t="s">
        <v>55</v>
      </c>
      <c r="C45" s="154"/>
      <c r="D45" s="154"/>
      <c r="E45" s="154"/>
      <c r="F45" s="50"/>
    </row>
    <row r="46" spans="1:6" x14ac:dyDescent="0.25">
      <c r="A46" s="251"/>
      <c r="B46" s="21" t="s">
        <v>56</v>
      </c>
      <c r="C46" s="98">
        <v>50</v>
      </c>
      <c r="D46" s="98">
        <v>0</v>
      </c>
      <c r="E46" s="98">
        <v>0</v>
      </c>
      <c r="F46" s="50" t="s">
        <v>532</v>
      </c>
    </row>
    <row r="47" spans="1:6" x14ac:dyDescent="0.25">
      <c r="A47" s="251"/>
      <c r="B47" s="21" t="s">
        <v>57</v>
      </c>
      <c r="C47" s="154"/>
      <c r="D47" s="154"/>
      <c r="E47" s="154"/>
      <c r="F47" s="50"/>
    </row>
    <row r="48" spans="1:6" x14ac:dyDescent="0.25">
      <c r="A48" s="251" t="s">
        <v>341</v>
      </c>
      <c r="B48" s="21" t="s">
        <v>55</v>
      </c>
      <c r="C48" s="154"/>
      <c r="D48" s="154"/>
      <c r="E48" s="154"/>
      <c r="F48" s="50"/>
    </row>
    <row r="49" spans="1:6" ht="26.25" x14ac:dyDescent="0.25">
      <c r="A49" s="251"/>
      <c r="B49" s="21" t="s">
        <v>56</v>
      </c>
      <c r="C49" s="98">
        <v>1420</v>
      </c>
      <c r="D49" s="98">
        <v>15</v>
      </c>
      <c r="E49" s="97">
        <f>ROUND((D49/C49*100),2)</f>
        <v>1.06</v>
      </c>
      <c r="F49" s="50" t="s">
        <v>527</v>
      </c>
    </row>
    <row r="50" spans="1:6" x14ac:dyDescent="0.25">
      <c r="A50" s="251"/>
      <c r="B50" s="21" t="s">
        <v>57</v>
      </c>
      <c r="C50" s="154"/>
      <c r="D50" s="154"/>
      <c r="E50" s="154"/>
      <c r="F50" s="57"/>
    </row>
    <row r="51" spans="1:6" x14ac:dyDescent="0.25">
      <c r="A51" s="251" t="s">
        <v>342</v>
      </c>
      <c r="B51" s="21" t="s">
        <v>55</v>
      </c>
      <c r="C51" s="154"/>
      <c r="D51" s="154"/>
      <c r="E51" s="154"/>
      <c r="F51" s="57"/>
    </row>
    <row r="52" spans="1:6" x14ac:dyDescent="0.25">
      <c r="A52" s="251"/>
      <c r="B52" s="21" t="s">
        <v>56</v>
      </c>
      <c r="C52" s="98">
        <v>20</v>
      </c>
      <c r="D52" s="98">
        <v>20</v>
      </c>
      <c r="E52" s="98">
        <v>100</v>
      </c>
      <c r="F52" s="57"/>
    </row>
    <row r="53" spans="1:6" x14ac:dyDescent="0.25">
      <c r="A53" s="251"/>
      <c r="B53" s="21" t="s">
        <v>57</v>
      </c>
      <c r="C53" s="154"/>
      <c r="D53" s="154"/>
      <c r="E53" s="154"/>
      <c r="F53" s="57"/>
    </row>
    <row r="54" spans="1:6" x14ac:dyDescent="0.25">
      <c r="A54" s="251" t="s">
        <v>343</v>
      </c>
      <c r="B54" s="21" t="s">
        <v>55</v>
      </c>
      <c r="C54" s="154"/>
      <c r="D54" s="154"/>
      <c r="E54" s="154"/>
      <c r="F54" s="57"/>
    </row>
    <row r="55" spans="1:6" x14ac:dyDescent="0.25">
      <c r="A55" s="251"/>
      <c r="B55" s="21" t="s">
        <v>56</v>
      </c>
      <c r="C55" s="98">
        <v>100</v>
      </c>
      <c r="D55" s="98">
        <v>100</v>
      </c>
      <c r="E55" s="98">
        <v>100</v>
      </c>
      <c r="F55" s="57"/>
    </row>
    <row r="56" spans="1:6" x14ac:dyDescent="0.25">
      <c r="A56" s="251"/>
      <c r="B56" s="21" t="s">
        <v>57</v>
      </c>
      <c r="C56" s="154"/>
      <c r="D56" s="154"/>
      <c r="E56" s="154"/>
      <c r="F56" s="57"/>
    </row>
    <row r="57" spans="1:6" x14ac:dyDescent="0.25">
      <c r="A57" s="251" t="s">
        <v>344</v>
      </c>
      <c r="B57" s="21" t="s">
        <v>55</v>
      </c>
      <c r="C57" s="154"/>
      <c r="D57" s="154"/>
      <c r="E57" s="154"/>
      <c r="F57" s="57"/>
    </row>
    <row r="58" spans="1:6" ht="26.25" x14ac:dyDescent="0.25">
      <c r="A58" s="251"/>
      <c r="B58" s="21" t="s">
        <v>56</v>
      </c>
      <c r="C58" s="98">
        <v>10</v>
      </c>
      <c r="D58" s="98">
        <v>8</v>
      </c>
      <c r="E58" s="98">
        <f>D58/C58*100</f>
        <v>80</v>
      </c>
      <c r="F58" s="50" t="s">
        <v>533</v>
      </c>
    </row>
    <row r="59" spans="1:6" x14ac:dyDescent="0.25">
      <c r="A59" s="251"/>
      <c r="B59" s="21" t="s">
        <v>57</v>
      </c>
      <c r="C59" s="154"/>
      <c r="D59" s="154"/>
      <c r="E59" s="154"/>
      <c r="F59" s="50"/>
    </row>
    <row r="60" spans="1:6" x14ac:dyDescent="0.25">
      <c r="A60" s="251" t="s">
        <v>345</v>
      </c>
      <c r="B60" s="21" t="s">
        <v>55</v>
      </c>
      <c r="C60" s="154"/>
      <c r="D60" s="154"/>
      <c r="E60" s="154"/>
      <c r="F60" s="50"/>
    </row>
    <row r="61" spans="1:6" x14ac:dyDescent="0.25">
      <c r="A61" s="251"/>
      <c r="B61" s="21" t="s">
        <v>56</v>
      </c>
      <c r="C61" s="98">
        <v>50</v>
      </c>
      <c r="D61" s="98">
        <v>24.3</v>
      </c>
      <c r="E61" s="98">
        <f>D61/C61*100</f>
        <v>48.6</v>
      </c>
      <c r="F61" s="50" t="s">
        <v>536</v>
      </c>
    </row>
    <row r="62" spans="1:6" x14ac:dyDescent="0.25">
      <c r="A62" s="251"/>
      <c r="B62" s="21" t="s">
        <v>57</v>
      </c>
      <c r="C62" s="154"/>
      <c r="D62" s="154"/>
      <c r="E62" s="154"/>
      <c r="F62" s="57"/>
    </row>
    <row r="63" spans="1:6" x14ac:dyDescent="0.25">
      <c r="A63" s="251" t="s">
        <v>346</v>
      </c>
      <c r="B63" s="21" t="s">
        <v>55</v>
      </c>
      <c r="C63" s="154"/>
      <c r="D63" s="154"/>
      <c r="E63" s="154"/>
      <c r="F63" s="57"/>
    </row>
    <row r="64" spans="1:6" x14ac:dyDescent="0.25">
      <c r="A64" s="251"/>
      <c r="B64" s="21" t="s">
        <v>56</v>
      </c>
      <c r="C64" s="98">
        <v>210</v>
      </c>
      <c r="D64" s="98">
        <v>210</v>
      </c>
      <c r="E64" s="98">
        <v>100</v>
      </c>
      <c r="F64" s="57"/>
    </row>
    <row r="65" spans="1:6" x14ac:dyDescent="0.25">
      <c r="A65" s="251"/>
      <c r="B65" s="21" t="s">
        <v>57</v>
      </c>
      <c r="C65" s="154"/>
      <c r="D65" s="154"/>
      <c r="E65" s="154"/>
      <c r="F65" s="57"/>
    </row>
    <row r="66" spans="1:6" x14ac:dyDescent="0.25">
      <c r="A66" s="251" t="s">
        <v>347</v>
      </c>
      <c r="B66" s="21" t="s">
        <v>55</v>
      </c>
      <c r="C66" s="154"/>
      <c r="D66" s="154"/>
      <c r="E66" s="154"/>
      <c r="F66" s="57"/>
    </row>
    <row r="67" spans="1:6" x14ac:dyDescent="0.25">
      <c r="A67" s="251"/>
      <c r="B67" s="21" t="s">
        <v>56</v>
      </c>
      <c r="C67" s="98">
        <v>10</v>
      </c>
      <c r="D67" s="98">
        <v>10</v>
      </c>
      <c r="E67" s="98">
        <v>100</v>
      </c>
      <c r="F67" s="57"/>
    </row>
    <row r="68" spans="1:6" x14ac:dyDescent="0.25">
      <c r="A68" s="251"/>
      <c r="B68" s="21" t="s">
        <v>57</v>
      </c>
      <c r="C68" s="154"/>
      <c r="D68" s="154"/>
      <c r="E68" s="154"/>
      <c r="F68" s="57"/>
    </row>
    <row r="69" spans="1:6" x14ac:dyDescent="0.25">
      <c r="A69" s="251" t="s">
        <v>348</v>
      </c>
      <c r="B69" s="21" t="s">
        <v>55</v>
      </c>
      <c r="C69" s="154"/>
      <c r="D69" s="154"/>
      <c r="E69" s="154"/>
      <c r="F69" s="57"/>
    </row>
    <row r="70" spans="1:6" ht="26.25" x14ac:dyDescent="0.25">
      <c r="A70" s="251"/>
      <c r="B70" s="21" t="s">
        <v>56</v>
      </c>
      <c r="C70" s="98">
        <v>50</v>
      </c>
      <c r="D70" s="98">
        <v>0</v>
      </c>
      <c r="E70" s="98">
        <v>0</v>
      </c>
      <c r="F70" s="50" t="s">
        <v>534</v>
      </c>
    </row>
    <row r="71" spans="1:6" x14ac:dyDescent="0.25">
      <c r="A71" s="251"/>
      <c r="B71" s="21" t="s">
        <v>57</v>
      </c>
      <c r="C71" s="154"/>
      <c r="D71" s="154"/>
      <c r="E71" s="154"/>
      <c r="F71" s="50"/>
    </row>
    <row r="72" spans="1:6" x14ac:dyDescent="0.25">
      <c r="A72" s="251" t="s">
        <v>349</v>
      </c>
      <c r="B72" s="21" t="s">
        <v>55</v>
      </c>
      <c r="C72" s="154"/>
      <c r="D72" s="154"/>
      <c r="E72" s="154"/>
      <c r="F72" s="50"/>
    </row>
    <row r="73" spans="1:6" x14ac:dyDescent="0.25">
      <c r="A73" s="251"/>
      <c r="B73" s="21" t="s">
        <v>56</v>
      </c>
      <c r="C73" s="98">
        <v>46</v>
      </c>
      <c r="D73" s="98">
        <v>12</v>
      </c>
      <c r="E73" s="97">
        <f>D73/C73*100</f>
        <v>26.086956521739129</v>
      </c>
      <c r="F73" s="50" t="s">
        <v>536</v>
      </c>
    </row>
    <row r="74" spans="1:6" x14ac:dyDescent="0.25">
      <c r="A74" s="251"/>
      <c r="B74" s="21" t="s">
        <v>57</v>
      </c>
      <c r="C74" s="154"/>
      <c r="D74" s="154"/>
      <c r="E74" s="154"/>
      <c r="F74" s="50"/>
    </row>
    <row r="75" spans="1:6" x14ac:dyDescent="0.25">
      <c r="A75" s="251" t="s">
        <v>350</v>
      </c>
      <c r="B75" s="21" t="s">
        <v>55</v>
      </c>
      <c r="C75" s="154"/>
      <c r="D75" s="154"/>
      <c r="E75" s="154"/>
      <c r="F75" s="50"/>
    </row>
    <row r="76" spans="1:6" x14ac:dyDescent="0.25">
      <c r="A76" s="251"/>
      <c r="B76" s="21" t="s">
        <v>56</v>
      </c>
      <c r="C76" s="98">
        <v>100</v>
      </c>
      <c r="D76" s="98">
        <v>0</v>
      </c>
      <c r="E76" s="98">
        <v>0</v>
      </c>
      <c r="F76" s="50" t="s">
        <v>535</v>
      </c>
    </row>
    <row r="77" spans="1:6" x14ac:dyDescent="0.25">
      <c r="A77" s="251"/>
      <c r="B77" s="21" t="s">
        <v>57</v>
      </c>
      <c r="C77" s="154"/>
      <c r="D77" s="154"/>
      <c r="E77" s="154"/>
      <c r="F77" s="57"/>
    </row>
    <row r="78" spans="1:6" x14ac:dyDescent="0.25">
      <c r="A78" s="251" t="s">
        <v>351</v>
      </c>
      <c r="B78" s="21" t="s">
        <v>55</v>
      </c>
      <c r="C78" s="154"/>
      <c r="D78" s="154"/>
      <c r="E78" s="154"/>
      <c r="F78" s="57"/>
    </row>
    <row r="79" spans="1:6" x14ac:dyDescent="0.25">
      <c r="A79" s="251"/>
      <c r="B79" s="21" t="s">
        <v>56</v>
      </c>
      <c r="C79" s="98">
        <v>50</v>
      </c>
      <c r="D79" s="98">
        <v>50</v>
      </c>
      <c r="E79" s="98">
        <v>100</v>
      </c>
      <c r="F79" s="57"/>
    </row>
    <row r="80" spans="1:6" x14ac:dyDescent="0.25">
      <c r="A80" s="251"/>
      <c r="B80" s="21" t="s">
        <v>57</v>
      </c>
      <c r="C80" s="154"/>
      <c r="D80" s="154"/>
      <c r="E80" s="154"/>
      <c r="F80" s="57"/>
    </row>
    <row r="81" spans="1:6" x14ac:dyDescent="0.25">
      <c r="A81" s="251" t="s">
        <v>352</v>
      </c>
      <c r="B81" s="21" t="s">
        <v>55</v>
      </c>
      <c r="C81" s="154"/>
      <c r="D81" s="154"/>
      <c r="E81" s="154"/>
      <c r="F81" s="57"/>
    </row>
    <row r="82" spans="1:6" x14ac:dyDescent="0.25">
      <c r="A82" s="251"/>
      <c r="B82" s="21" t="s">
        <v>56</v>
      </c>
      <c r="C82" s="98">
        <v>150</v>
      </c>
      <c r="D82" s="98">
        <v>150</v>
      </c>
      <c r="E82" s="98">
        <v>100</v>
      </c>
      <c r="F82" s="57"/>
    </row>
    <row r="83" spans="1:6" x14ac:dyDescent="0.25">
      <c r="A83" s="251"/>
      <c r="B83" s="21" t="s">
        <v>57</v>
      </c>
      <c r="C83" s="154"/>
      <c r="D83" s="154"/>
      <c r="E83" s="154"/>
      <c r="F83" s="57"/>
    </row>
    <row r="84" spans="1:6" x14ac:dyDescent="0.25">
      <c r="A84" s="251" t="s">
        <v>353</v>
      </c>
      <c r="B84" s="21" t="s">
        <v>55</v>
      </c>
      <c r="C84" s="154"/>
      <c r="D84" s="154"/>
      <c r="E84" s="154"/>
      <c r="F84" s="57"/>
    </row>
    <row r="85" spans="1:6" x14ac:dyDescent="0.25">
      <c r="A85" s="251"/>
      <c r="B85" s="21" t="s">
        <v>56</v>
      </c>
      <c r="C85" s="98">
        <v>30</v>
      </c>
      <c r="D85" s="98">
        <v>30</v>
      </c>
      <c r="E85" s="98">
        <v>100</v>
      </c>
      <c r="F85" s="57"/>
    </row>
    <row r="86" spans="1:6" x14ac:dyDescent="0.25">
      <c r="A86" s="251"/>
      <c r="B86" s="21" t="s">
        <v>57</v>
      </c>
      <c r="C86" s="154"/>
      <c r="D86" s="154"/>
      <c r="E86" s="154"/>
      <c r="F86" s="57"/>
    </row>
    <row r="87" spans="1:6" x14ac:dyDescent="0.25">
      <c r="A87" s="251" t="s">
        <v>354</v>
      </c>
      <c r="B87" s="21" t="s">
        <v>55</v>
      </c>
      <c r="C87" s="154"/>
      <c r="D87" s="154"/>
      <c r="E87" s="154"/>
      <c r="F87" s="57"/>
    </row>
    <row r="88" spans="1:6" x14ac:dyDescent="0.25">
      <c r="A88" s="251"/>
      <c r="B88" s="21" t="s">
        <v>56</v>
      </c>
      <c r="C88" s="98">
        <v>100</v>
      </c>
      <c r="D88" s="98">
        <v>0</v>
      </c>
      <c r="E88" s="98">
        <v>0</v>
      </c>
      <c r="F88" s="57"/>
    </row>
    <row r="89" spans="1:6" x14ac:dyDescent="0.25">
      <c r="A89" s="251"/>
      <c r="B89" s="21" t="s">
        <v>57</v>
      </c>
      <c r="C89" s="97"/>
      <c r="D89" s="97"/>
      <c r="E89" s="154"/>
      <c r="F89" s="57"/>
    </row>
    <row r="90" spans="1:6" x14ac:dyDescent="0.25">
      <c r="A90" s="263" t="s">
        <v>355</v>
      </c>
      <c r="B90" s="44" t="s">
        <v>55</v>
      </c>
      <c r="C90" s="107">
        <f>C102+C105</f>
        <v>14189.5</v>
      </c>
      <c r="D90" s="107">
        <f>D102+D105</f>
        <v>7000</v>
      </c>
      <c r="E90" s="107">
        <f>D90/C90*100</f>
        <v>49.332252722083233</v>
      </c>
      <c r="F90" s="70"/>
    </row>
    <row r="91" spans="1:6" x14ac:dyDescent="0.25">
      <c r="A91" s="263"/>
      <c r="B91" s="44" t="s">
        <v>56</v>
      </c>
      <c r="C91" s="153">
        <f>C94+C97+C100+C103+C109</f>
        <v>18703.300000000003</v>
      </c>
      <c r="D91" s="153">
        <f>D94+D97+D100+D103+D109</f>
        <v>8276.5</v>
      </c>
      <c r="E91" s="107">
        <f>D91/C91*100</f>
        <v>44.25154919185384</v>
      </c>
      <c r="F91" s="70"/>
    </row>
    <row r="92" spans="1:6" x14ac:dyDescent="0.25">
      <c r="A92" s="263"/>
      <c r="B92" s="44" t="s">
        <v>57</v>
      </c>
      <c r="C92" s="152"/>
      <c r="D92" s="152"/>
      <c r="E92" s="152"/>
      <c r="F92" s="70"/>
    </row>
    <row r="93" spans="1:6" x14ac:dyDescent="0.25">
      <c r="A93" s="251" t="s">
        <v>356</v>
      </c>
      <c r="B93" s="21" t="s">
        <v>55</v>
      </c>
      <c r="C93" s="154"/>
      <c r="D93" s="154"/>
      <c r="E93" s="154"/>
      <c r="F93" s="57"/>
    </row>
    <row r="94" spans="1:6" ht="26.25" x14ac:dyDescent="0.25">
      <c r="A94" s="251"/>
      <c r="B94" s="21" t="s">
        <v>56</v>
      </c>
      <c r="C94" s="98">
        <v>45</v>
      </c>
      <c r="D94" s="98">
        <v>0</v>
      </c>
      <c r="E94" s="98">
        <v>0</v>
      </c>
      <c r="F94" s="50" t="s">
        <v>530</v>
      </c>
    </row>
    <row r="95" spans="1:6" x14ac:dyDescent="0.25">
      <c r="A95" s="251"/>
      <c r="B95" s="21" t="s">
        <v>57</v>
      </c>
      <c r="C95" s="154"/>
      <c r="D95" s="154"/>
      <c r="E95" s="154"/>
      <c r="F95" s="57"/>
    </row>
    <row r="96" spans="1:6" x14ac:dyDescent="0.25">
      <c r="A96" s="251" t="s">
        <v>357</v>
      </c>
      <c r="B96" s="21" t="s">
        <v>55</v>
      </c>
      <c r="C96" s="154"/>
      <c r="D96" s="154"/>
      <c r="E96" s="154"/>
      <c r="F96" s="57"/>
    </row>
    <row r="97" spans="1:6" ht="26.25" x14ac:dyDescent="0.25">
      <c r="A97" s="251"/>
      <c r="B97" s="21" t="s">
        <v>56</v>
      </c>
      <c r="C97" s="98">
        <v>60</v>
      </c>
      <c r="D97" s="98">
        <v>0</v>
      </c>
      <c r="E97" s="98">
        <v>0</v>
      </c>
      <c r="F97" s="50" t="s">
        <v>537</v>
      </c>
    </row>
    <row r="98" spans="1:6" x14ac:dyDescent="0.25">
      <c r="A98" s="251"/>
      <c r="B98" s="21" t="s">
        <v>57</v>
      </c>
      <c r="C98" s="154"/>
      <c r="D98" s="154"/>
      <c r="E98" s="154"/>
      <c r="F98" s="57"/>
    </row>
    <row r="99" spans="1:6" x14ac:dyDescent="0.25">
      <c r="A99" s="251" t="s">
        <v>358</v>
      </c>
      <c r="B99" s="21" t="s">
        <v>55</v>
      </c>
      <c r="C99" s="154"/>
      <c r="D99" s="154"/>
      <c r="E99" s="154"/>
      <c r="F99" s="57"/>
    </row>
    <row r="100" spans="1:6" x14ac:dyDescent="0.25">
      <c r="A100" s="251"/>
      <c r="B100" s="21" t="s">
        <v>56</v>
      </c>
      <c r="C100" s="98">
        <v>9177.2000000000007</v>
      </c>
      <c r="D100" s="98">
        <v>5106.5</v>
      </c>
      <c r="E100" s="97">
        <f>D100/C100*100</f>
        <v>55.643333478620924</v>
      </c>
      <c r="F100" s="297" t="s">
        <v>538</v>
      </c>
    </row>
    <row r="101" spans="1:6" x14ac:dyDescent="0.25">
      <c r="A101" s="251"/>
      <c r="B101" s="21" t="s">
        <v>57</v>
      </c>
      <c r="C101" s="154"/>
      <c r="D101" s="154"/>
      <c r="E101" s="154"/>
      <c r="F101" s="298"/>
    </row>
    <row r="102" spans="1:6" x14ac:dyDescent="0.25">
      <c r="A102" s="251" t="s">
        <v>359</v>
      </c>
      <c r="B102" s="21" t="s">
        <v>55</v>
      </c>
      <c r="C102" s="98">
        <v>13913.3</v>
      </c>
      <c r="D102" s="98">
        <v>6943.7</v>
      </c>
      <c r="E102" s="97">
        <f>D102/C102*100</f>
        <v>49.906923591096295</v>
      </c>
      <c r="F102" s="298"/>
    </row>
    <row r="103" spans="1:6" x14ac:dyDescent="0.25">
      <c r="A103" s="251"/>
      <c r="B103" s="21" t="s">
        <v>56</v>
      </c>
      <c r="C103" s="98">
        <v>8241.1</v>
      </c>
      <c r="D103" s="98">
        <v>2543.1</v>
      </c>
      <c r="E103" s="97">
        <f>D103/C103*100</f>
        <v>30.858744585067527</v>
      </c>
      <c r="F103" s="298"/>
    </row>
    <row r="104" spans="1:6" x14ac:dyDescent="0.25">
      <c r="A104" s="251"/>
      <c r="B104" s="21" t="s">
        <v>57</v>
      </c>
      <c r="C104" s="154"/>
      <c r="D104" s="154"/>
      <c r="E104" s="154"/>
      <c r="F104" s="299"/>
    </row>
    <row r="105" spans="1:6" x14ac:dyDescent="0.25">
      <c r="A105" s="251" t="s">
        <v>360</v>
      </c>
      <c r="B105" s="21" t="s">
        <v>55</v>
      </c>
      <c r="C105" s="98">
        <v>276.2</v>
      </c>
      <c r="D105" s="98">
        <v>56.3</v>
      </c>
      <c r="E105" s="98">
        <f>ROUND(D105/C105*100,2)</f>
        <v>20.38</v>
      </c>
      <c r="F105" s="50" t="s">
        <v>538</v>
      </c>
    </row>
    <row r="106" spans="1:6" x14ac:dyDescent="0.25">
      <c r="A106" s="251"/>
      <c r="B106" s="21" t="s">
        <v>56</v>
      </c>
      <c r="C106" s="154"/>
      <c r="D106" s="154"/>
      <c r="E106" s="154"/>
      <c r="F106" s="50"/>
    </row>
    <row r="107" spans="1:6" x14ac:dyDescent="0.25">
      <c r="A107" s="251"/>
      <c r="B107" s="21" t="s">
        <v>57</v>
      </c>
      <c r="C107" s="154"/>
      <c r="D107" s="154"/>
      <c r="E107" s="154"/>
      <c r="F107" s="50"/>
    </row>
    <row r="108" spans="1:6" x14ac:dyDescent="0.25">
      <c r="A108" s="251" t="s">
        <v>361</v>
      </c>
      <c r="B108" s="21" t="s">
        <v>55</v>
      </c>
      <c r="C108" s="154"/>
      <c r="D108" s="154"/>
      <c r="E108" s="154"/>
      <c r="F108" s="50"/>
    </row>
    <row r="109" spans="1:6" x14ac:dyDescent="0.25">
      <c r="A109" s="251"/>
      <c r="B109" s="21" t="s">
        <v>56</v>
      </c>
      <c r="C109" s="98">
        <v>1180</v>
      </c>
      <c r="D109" s="98">
        <v>626.9</v>
      </c>
      <c r="E109" s="97">
        <f>D109/C109*100</f>
        <v>53.127118644067792</v>
      </c>
      <c r="F109" s="50" t="s">
        <v>538</v>
      </c>
    </row>
    <row r="110" spans="1:6" x14ac:dyDescent="0.25">
      <c r="A110" s="251"/>
      <c r="B110" s="21" t="s">
        <v>57</v>
      </c>
      <c r="C110" s="154"/>
      <c r="D110" s="154"/>
      <c r="E110" s="154"/>
      <c r="F110" s="57"/>
    </row>
    <row r="111" spans="1:6" x14ac:dyDescent="0.25">
      <c r="A111" s="263" t="s">
        <v>362</v>
      </c>
      <c r="B111" s="44" t="s">
        <v>55</v>
      </c>
      <c r="C111" s="152"/>
      <c r="D111" s="152"/>
      <c r="E111" s="152"/>
      <c r="F111" s="70"/>
    </row>
    <row r="112" spans="1:6" x14ac:dyDescent="0.25">
      <c r="A112" s="263"/>
      <c r="B112" s="44" t="s">
        <v>56</v>
      </c>
      <c r="C112" s="153">
        <f>C115</f>
        <v>1500</v>
      </c>
      <c r="D112" s="153">
        <f>D115</f>
        <v>0</v>
      </c>
      <c r="E112" s="153">
        <v>0</v>
      </c>
      <c r="F112" s="70"/>
    </row>
    <row r="113" spans="1:6" x14ac:dyDescent="0.25">
      <c r="A113" s="263"/>
      <c r="B113" s="44" t="s">
        <v>57</v>
      </c>
      <c r="C113" s="152"/>
      <c r="D113" s="152"/>
      <c r="E113" s="152"/>
      <c r="F113" s="70"/>
    </row>
    <row r="114" spans="1:6" x14ac:dyDescent="0.25">
      <c r="A114" s="251" t="s">
        <v>363</v>
      </c>
      <c r="B114" s="21" t="s">
        <v>55</v>
      </c>
      <c r="C114" s="154"/>
      <c r="D114" s="154"/>
      <c r="E114" s="154"/>
      <c r="F114" s="57"/>
    </row>
    <row r="115" spans="1:6" x14ac:dyDescent="0.25">
      <c r="A115" s="251"/>
      <c r="B115" s="21" t="s">
        <v>56</v>
      </c>
      <c r="C115" s="98">
        <v>1500</v>
      </c>
      <c r="D115" s="156">
        <v>0</v>
      </c>
      <c r="E115" s="156">
        <v>0</v>
      </c>
      <c r="F115" s="56"/>
    </row>
    <row r="116" spans="1:6" x14ac:dyDescent="0.25">
      <c r="A116" s="251"/>
      <c r="B116" s="21" t="s">
        <v>57</v>
      </c>
      <c r="C116" s="154"/>
      <c r="D116" s="154"/>
      <c r="E116" s="154"/>
      <c r="F116" s="57"/>
    </row>
    <row r="117" spans="1:6" x14ac:dyDescent="0.25">
      <c r="A117" s="263" t="s">
        <v>364</v>
      </c>
      <c r="B117" s="44" t="s">
        <v>55</v>
      </c>
      <c r="C117" s="152"/>
      <c r="D117" s="152"/>
      <c r="E117" s="152"/>
      <c r="F117" s="70"/>
    </row>
    <row r="118" spans="1:6" x14ac:dyDescent="0.25">
      <c r="A118" s="263"/>
      <c r="B118" s="44" t="s">
        <v>56</v>
      </c>
      <c r="C118" s="107">
        <f>C121+C124+C127+C130+C133</f>
        <v>45882.200000000004</v>
      </c>
      <c r="D118" s="107">
        <f>D121+D124+D127+D130+D133</f>
        <v>25656.6</v>
      </c>
      <c r="E118" s="107">
        <f>D118/C118*100</f>
        <v>55.918417163954636</v>
      </c>
      <c r="F118" s="70"/>
    </row>
    <row r="119" spans="1:6" ht="27" customHeight="1" x14ac:dyDescent="0.25">
      <c r="A119" s="263"/>
      <c r="B119" s="44" t="s">
        <v>57</v>
      </c>
      <c r="C119" s="152"/>
      <c r="D119" s="152"/>
      <c r="E119" s="152"/>
      <c r="F119" s="70"/>
    </row>
    <row r="120" spans="1:6" x14ac:dyDescent="0.25">
      <c r="A120" s="251" t="s">
        <v>365</v>
      </c>
      <c r="B120" s="21" t="s">
        <v>55</v>
      </c>
      <c r="C120" s="154"/>
      <c r="D120" s="154"/>
      <c r="E120" s="154"/>
      <c r="F120" s="57"/>
    </row>
    <row r="121" spans="1:6" x14ac:dyDescent="0.25">
      <c r="A121" s="251"/>
      <c r="B121" s="21" t="s">
        <v>56</v>
      </c>
      <c r="C121" s="98">
        <v>8942.9</v>
      </c>
      <c r="D121" s="98">
        <v>5025.5</v>
      </c>
      <c r="E121" s="97">
        <f>D121/C121*100</f>
        <v>56.195417593845399</v>
      </c>
      <c r="F121" s="50" t="s">
        <v>538</v>
      </c>
    </row>
    <row r="122" spans="1:6" x14ac:dyDescent="0.25">
      <c r="A122" s="251"/>
      <c r="B122" s="21" t="s">
        <v>57</v>
      </c>
      <c r="C122" s="154"/>
      <c r="D122" s="154"/>
      <c r="E122" s="154"/>
      <c r="F122" s="50"/>
    </row>
    <row r="123" spans="1:6" x14ac:dyDescent="0.25">
      <c r="A123" s="251" t="s">
        <v>366</v>
      </c>
      <c r="B123" s="21" t="s">
        <v>55</v>
      </c>
      <c r="C123" s="154"/>
      <c r="D123" s="154"/>
      <c r="E123" s="154"/>
      <c r="F123" s="50"/>
    </row>
    <row r="124" spans="1:6" x14ac:dyDescent="0.25">
      <c r="A124" s="251"/>
      <c r="B124" s="21" t="s">
        <v>56</v>
      </c>
      <c r="C124" s="98">
        <v>2961.7</v>
      </c>
      <c r="D124" s="98">
        <v>1715.1</v>
      </c>
      <c r="E124" s="97">
        <f>D124/C124*100</f>
        <v>57.909308842894283</v>
      </c>
      <c r="F124" s="50" t="s">
        <v>538</v>
      </c>
    </row>
    <row r="125" spans="1:6" x14ac:dyDescent="0.25">
      <c r="A125" s="251"/>
      <c r="B125" s="21" t="s">
        <v>57</v>
      </c>
      <c r="C125" s="154"/>
      <c r="D125" s="154"/>
      <c r="E125" s="154"/>
      <c r="F125" s="50"/>
    </row>
    <row r="126" spans="1:6" x14ac:dyDescent="0.25">
      <c r="A126" s="251" t="s">
        <v>367</v>
      </c>
      <c r="B126" s="21" t="s">
        <v>55</v>
      </c>
      <c r="C126" s="154"/>
      <c r="D126" s="154"/>
      <c r="E126" s="154"/>
      <c r="F126" s="50"/>
    </row>
    <row r="127" spans="1:6" x14ac:dyDescent="0.25">
      <c r="A127" s="251"/>
      <c r="B127" s="21" t="s">
        <v>56</v>
      </c>
      <c r="C127" s="98">
        <v>30890.2</v>
      </c>
      <c r="D127" s="97">
        <v>17569</v>
      </c>
      <c r="E127" s="97">
        <f>D127/C127*100</f>
        <v>56.875643407941681</v>
      </c>
      <c r="F127" s="50" t="s">
        <v>538</v>
      </c>
    </row>
    <row r="128" spans="1:6" x14ac:dyDescent="0.25">
      <c r="A128" s="251"/>
      <c r="B128" s="21" t="s">
        <v>57</v>
      </c>
      <c r="C128" s="154"/>
      <c r="D128" s="154"/>
      <c r="E128" s="154"/>
      <c r="F128" s="50"/>
    </row>
    <row r="129" spans="1:6" x14ac:dyDescent="0.25">
      <c r="A129" s="251" t="s">
        <v>368</v>
      </c>
      <c r="B129" s="21" t="s">
        <v>55</v>
      </c>
      <c r="C129" s="154"/>
      <c r="D129" s="154"/>
      <c r="E129" s="154"/>
      <c r="F129" s="50"/>
    </row>
    <row r="130" spans="1:6" x14ac:dyDescent="0.25">
      <c r="A130" s="251"/>
      <c r="B130" s="21" t="s">
        <v>56</v>
      </c>
      <c r="C130" s="97">
        <v>967.15</v>
      </c>
      <c r="D130" s="98">
        <v>485.8</v>
      </c>
      <c r="E130" s="97">
        <f>D130/C130*100</f>
        <v>50.230057385100558</v>
      </c>
      <c r="F130" s="50" t="s">
        <v>538</v>
      </c>
    </row>
    <row r="131" spans="1:6" x14ac:dyDescent="0.25">
      <c r="A131" s="251"/>
      <c r="B131" s="21" t="s">
        <v>57</v>
      </c>
      <c r="C131" s="154"/>
      <c r="D131" s="154"/>
      <c r="E131" s="154"/>
      <c r="F131" s="50"/>
    </row>
    <row r="132" spans="1:6" x14ac:dyDescent="0.25">
      <c r="A132" s="251" t="s">
        <v>369</v>
      </c>
      <c r="B132" s="21" t="s">
        <v>55</v>
      </c>
      <c r="C132" s="154"/>
      <c r="D132" s="154"/>
      <c r="E132" s="154"/>
      <c r="F132" s="50"/>
    </row>
    <row r="133" spans="1:6" x14ac:dyDescent="0.25">
      <c r="A133" s="251"/>
      <c r="B133" s="21" t="s">
        <v>56</v>
      </c>
      <c r="C133" s="97">
        <v>2120.25</v>
      </c>
      <c r="D133" s="98">
        <v>861.2</v>
      </c>
      <c r="E133" s="97">
        <f>D133/C133*100</f>
        <v>40.617851668435328</v>
      </c>
      <c r="F133" s="50" t="s">
        <v>538</v>
      </c>
    </row>
    <row r="134" spans="1:6" x14ac:dyDescent="0.25">
      <c r="A134" s="251"/>
      <c r="B134" s="21" t="s">
        <v>57</v>
      </c>
      <c r="C134" s="154"/>
      <c r="D134" s="154"/>
      <c r="E134" s="154"/>
      <c r="F134" s="57"/>
    </row>
    <row r="135" spans="1:6" x14ac:dyDescent="0.25">
      <c r="A135" s="263" t="s">
        <v>370</v>
      </c>
      <c r="B135" s="44" t="s">
        <v>55</v>
      </c>
      <c r="C135" s="152"/>
      <c r="D135" s="152"/>
      <c r="E135" s="152"/>
      <c r="F135" s="70"/>
    </row>
    <row r="136" spans="1:6" x14ac:dyDescent="0.25">
      <c r="A136" s="263"/>
      <c r="B136" s="44" t="s">
        <v>56</v>
      </c>
      <c r="C136" s="152"/>
      <c r="D136" s="152"/>
      <c r="E136" s="152"/>
      <c r="F136" s="70"/>
    </row>
    <row r="137" spans="1:6" x14ac:dyDescent="0.25">
      <c r="A137" s="263"/>
      <c r="B137" s="44" t="s">
        <v>57</v>
      </c>
      <c r="C137" s="152"/>
      <c r="D137" s="152"/>
      <c r="E137" s="152"/>
      <c r="F137" s="70"/>
    </row>
    <row r="138" spans="1:6" x14ac:dyDescent="0.25">
      <c r="A138" s="251" t="s">
        <v>371</v>
      </c>
      <c r="B138" s="21" t="s">
        <v>55</v>
      </c>
      <c r="C138" s="154"/>
      <c r="D138" s="154"/>
      <c r="E138" s="154"/>
      <c r="F138" s="57"/>
    </row>
    <row r="139" spans="1:6" x14ac:dyDescent="0.25">
      <c r="A139" s="251"/>
      <c r="B139" s="21" t="s">
        <v>56</v>
      </c>
      <c r="C139" s="98">
        <v>2852.3</v>
      </c>
      <c r="D139" s="98">
        <v>1282.2</v>
      </c>
      <c r="E139" s="97">
        <f>D139/C139*100</f>
        <v>44.953195666654977</v>
      </c>
      <c r="F139" s="50" t="s">
        <v>538</v>
      </c>
    </row>
    <row r="140" spans="1:6" x14ac:dyDescent="0.25">
      <c r="A140" s="251"/>
      <c r="B140" s="21" t="s">
        <v>57</v>
      </c>
      <c r="C140" s="154"/>
      <c r="D140" s="154"/>
      <c r="E140" s="154"/>
      <c r="F140" s="57"/>
    </row>
  </sheetData>
  <mergeCells count="47">
    <mergeCell ref="A132:A134"/>
    <mergeCell ref="A135:A137"/>
    <mergeCell ref="A138:A140"/>
    <mergeCell ref="A4:E4"/>
    <mergeCell ref="A114:A116"/>
    <mergeCell ref="A117:A119"/>
    <mergeCell ref="A120:A122"/>
    <mergeCell ref="A123:A125"/>
    <mergeCell ref="A126:A128"/>
    <mergeCell ref="A129:A131"/>
    <mergeCell ref="A96:A98"/>
    <mergeCell ref="A99:A101"/>
    <mergeCell ref="A102:A104"/>
    <mergeCell ref="A105:A107"/>
    <mergeCell ref="A108:A110"/>
    <mergeCell ref="A111:A113"/>
    <mergeCell ref="A48:A50"/>
    <mergeCell ref="A51:A53"/>
    <mergeCell ref="A54:A56"/>
    <mergeCell ref="A93:A95"/>
    <mergeCell ref="A60:A62"/>
    <mergeCell ref="A63:A65"/>
    <mergeCell ref="A66:A68"/>
    <mergeCell ref="A69:A71"/>
    <mergeCell ref="A72:A74"/>
    <mergeCell ref="A75:A77"/>
    <mergeCell ref="A78:A80"/>
    <mergeCell ref="A81:A83"/>
    <mergeCell ref="A84:A86"/>
    <mergeCell ref="A87:A89"/>
    <mergeCell ref="A90:A92"/>
    <mergeCell ref="F100:F104"/>
    <mergeCell ref="A21:A23"/>
    <mergeCell ref="A3:E3"/>
    <mergeCell ref="A8:A11"/>
    <mergeCell ref="A12:A14"/>
    <mergeCell ref="A15:A17"/>
    <mergeCell ref="A18:A20"/>
    <mergeCell ref="A57:A59"/>
    <mergeCell ref="A24:A26"/>
    <mergeCell ref="A27:A29"/>
    <mergeCell ref="A30:A32"/>
    <mergeCell ref="A33:A35"/>
    <mergeCell ref="A36:A38"/>
    <mergeCell ref="A39:A41"/>
    <mergeCell ref="A42:A44"/>
    <mergeCell ref="A45:A47"/>
  </mergeCells>
  <pageMargins left="0.7" right="0.7" top="0.75" bottom="0.75" header="0.3" footer="0.3"/>
  <pageSetup paperSize="9"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6" workbookViewId="0">
      <selection activeCell="D26" sqref="D26"/>
    </sheetView>
  </sheetViews>
  <sheetFormatPr defaultRowHeight="15" x14ac:dyDescent="0.25"/>
  <cols>
    <col min="1" max="1" width="40.5703125" customWidth="1"/>
    <col min="2" max="2" width="24.5703125" customWidth="1"/>
    <col min="3" max="3" width="13.140625" customWidth="1"/>
    <col min="4" max="4" width="11.7109375" customWidth="1"/>
    <col min="5" max="5" width="12.85546875" customWidth="1"/>
    <col min="6" max="6" width="27.7109375" customWidth="1"/>
  </cols>
  <sheetData>
    <row r="1" spans="1:9" x14ac:dyDescent="0.25">
      <c r="A1" s="61"/>
      <c r="B1" s="61"/>
      <c r="C1" s="61"/>
      <c r="D1" s="61"/>
      <c r="E1" s="61"/>
      <c r="F1" s="61"/>
    </row>
    <row r="2" spans="1:9" x14ac:dyDescent="0.25">
      <c r="A2" s="61"/>
      <c r="B2" s="61"/>
      <c r="C2" s="61"/>
      <c r="D2" s="61"/>
      <c r="E2" s="61"/>
      <c r="F2" s="61"/>
    </row>
    <row r="3" spans="1:9" x14ac:dyDescent="0.25">
      <c r="A3" s="252" t="s">
        <v>48</v>
      </c>
      <c r="B3" s="252"/>
      <c r="C3" s="252"/>
      <c r="D3" s="252"/>
      <c r="E3" s="252"/>
      <c r="F3" s="61"/>
    </row>
    <row r="4" spans="1:9" s="1" customFormat="1" x14ac:dyDescent="0.25">
      <c r="A4" s="283" t="s">
        <v>61</v>
      </c>
      <c r="B4" s="283"/>
      <c r="C4" s="283"/>
      <c r="D4" s="283"/>
      <c r="E4" s="283"/>
      <c r="F4" s="61"/>
    </row>
    <row r="5" spans="1:9" x14ac:dyDescent="0.25">
      <c r="A5" s="62"/>
      <c r="B5" s="62"/>
      <c r="C5" s="62"/>
      <c r="D5" s="62"/>
      <c r="E5" s="62"/>
      <c r="F5" s="61"/>
    </row>
    <row r="6" spans="1:9" ht="89.25" x14ac:dyDescent="0.25">
      <c r="A6" s="52" t="s">
        <v>49</v>
      </c>
      <c r="B6" s="52" t="s">
        <v>50</v>
      </c>
      <c r="C6" s="52" t="s">
        <v>51</v>
      </c>
      <c r="D6" s="52" t="s">
        <v>52</v>
      </c>
      <c r="E6" s="52" t="s">
        <v>53</v>
      </c>
      <c r="F6" s="86" t="s">
        <v>129</v>
      </c>
    </row>
    <row r="7" spans="1:9" x14ac:dyDescent="0.25">
      <c r="A7" s="45">
        <v>1</v>
      </c>
      <c r="B7" s="45">
        <v>2</v>
      </c>
      <c r="C7" s="45">
        <v>3</v>
      </c>
      <c r="D7" s="45">
        <v>4</v>
      </c>
      <c r="E7" s="45">
        <v>5</v>
      </c>
      <c r="F7" s="57"/>
    </row>
    <row r="8" spans="1:9" x14ac:dyDescent="0.25">
      <c r="A8" s="295" t="s">
        <v>374</v>
      </c>
      <c r="B8" s="22" t="s">
        <v>54</v>
      </c>
      <c r="C8" s="22">
        <f>C9+C10+C11</f>
        <v>137945.60000000001</v>
      </c>
      <c r="D8" s="63">
        <f>D9+D10+D11</f>
        <v>64631.442999999999</v>
      </c>
      <c r="E8" s="63">
        <f>D8/C8*100</f>
        <v>46.8528485141969</v>
      </c>
      <c r="F8" s="64"/>
    </row>
    <row r="9" spans="1:9" x14ac:dyDescent="0.25">
      <c r="A9" s="295"/>
      <c r="B9" s="22" t="s">
        <v>55</v>
      </c>
      <c r="C9" s="22">
        <f>C12</f>
        <v>3623.7</v>
      </c>
      <c r="D9" s="63">
        <f>D12</f>
        <v>1595</v>
      </c>
      <c r="E9" s="63">
        <f t="shared" ref="E9:E17" si="0">D9/C9*100</f>
        <v>44.015784971162077</v>
      </c>
      <c r="F9" s="64"/>
    </row>
    <row r="10" spans="1:9" x14ac:dyDescent="0.25">
      <c r="A10" s="295"/>
      <c r="B10" s="22" t="s">
        <v>56</v>
      </c>
      <c r="C10" s="65">
        <f>C13+C17+C32</f>
        <v>134321.9</v>
      </c>
      <c r="D10" s="63">
        <f>D13+D17+D32</f>
        <v>63036.442999999999</v>
      </c>
      <c r="E10" s="63">
        <f t="shared" si="0"/>
        <v>46.929386049482623</v>
      </c>
      <c r="F10" s="64"/>
      <c r="I10" s="35"/>
    </row>
    <row r="11" spans="1:9" x14ac:dyDescent="0.25">
      <c r="A11" s="295"/>
      <c r="B11" s="22" t="s">
        <v>57</v>
      </c>
      <c r="C11" s="22"/>
      <c r="D11" s="22"/>
      <c r="E11" s="63"/>
      <c r="F11" s="64"/>
    </row>
    <row r="12" spans="1:9" x14ac:dyDescent="0.25">
      <c r="A12" s="279" t="s">
        <v>376</v>
      </c>
      <c r="B12" s="160" t="s">
        <v>55</v>
      </c>
      <c r="C12" s="123">
        <v>3623.7</v>
      </c>
      <c r="D12" s="124">
        <v>1595</v>
      </c>
      <c r="E12" s="124">
        <f t="shared" si="0"/>
        <v>44.015784971162077</v>
      </c>
      <c r="F12" s="366" t="s">
        <v>540</v>
      </c>
    </row>
    <row r="13" spans="1:9" x14ac:dyDescent="0.25">
      <c r="A13" s="279"/>
      <c r="B13" s="160" t="s">
        <v>56</v>
      </c>
      <c r="C13" s="124">
        <v>83097.2</v>
      </c>
      <c r="D13" s="123">
        <v>38760.6</v>
      </c>
      <c r="E13" s="124">
        <f t="shared" si="0"/>
        <v>46.644892968716157</v>
      </c>
      <c r="F13" s="367"/>
    </row>
    <row r="14" spans="1:9" ht="71.25" customHeight="1" x14ac:dyDescent="0.25">
      <c r="A14" s="279"/>
      <c r="B14" s="161" t="s">
        <v>57</v>
      </c>
      <c r="C14" s="123"/>
      <c r="D14" s="123"/>
      <c r="E14" s="123"/>
      <c r="F14" s="368"/>
    </row>
    <row r="15" spans="1:9" x14ac:dyDescent="0.25">
      <c r="A15" s="257" t="s">
        <v>377</v>
      </c>
      <c r="B15" s="46" t="s">
        <v>54</v>
      </c>
      <c r="C15" s="46">
        <f>C16+C17+C18</f>
        <v>40575.699999999997</v>
      </c>
      <c r="D15" s="162">
        <f>D16+D17+D18</f>
        <v>19416.942999999999</v>
      </c>
      <c r="E15" s="162">
        <f t="shared" si="0"/>
        <v>47.853624213507103</v>
      </c>
      <c r="F15" s="70"/>
    </row>
    <row r="16" spans="1:9" x14ac:dyDescent="0.25">
      <c r="A16" s="258"/>
      <c r="B16" s="46" t="s">
        <v>55</v>
      </c>
      <c r="C16" s="46"/>
      <c r="D16" s="162"/>
      <c r="E16" s="162"/>
      <c r="F16" s="70"/>
    </row>
    <row r="17" spans="1:6" x14ac:dyDescent="0.25">
      <c r="A17" s="258"/>
      <c r="B17" s="46" t="s">
        <v>56</v>
      </c>
      <c r="C17" s="46">
        <f>C20+C23+C26</f>
        <v>40575.699999999997</v>
      </c>
      <c r="D17" s="162">
        <f>D20+D23+D26</f>
        <v>19416.942999999999</v>
      </c>
      <c r="E17" s="162">
        <f t="shared" si="0"/>
        <v>47.853624213507103</v>
      </c>
      <c r="F17" s="70"/>
    </row>
    <row r="18" spans="1:6" x14ac:dyDescent="0.25">
      <c r="A18" s="259"/>
      <c r="B18" s="46" t="s">
        <v>57</v>
      </c>
      <c r="C18" s="46"/>
      <c r="D18" s="46"/>
      <c r="E18" s="46"/>
      <c r="F18" s="70"/>
    </row>
    <row r="19" spans="1:6" s="1" customFormat="1" x14ac:dyDescent="0.25">
      <c r="A19" s="254" t="s">
        <v>378</v>
      </c>
      <c r="B19" s="45" t="s">
        <v>55</v>
      </c>
      <c r="C19" s="45"/>
      <c r="D19" s="45"/>
      <c r="E19" s="45"/>
      <c r="F19" s="292" t="s">
        <v>540</v>
      </c>
    </row>
    <row r="20" spans="1:6" s="1" customFormat="1" ht="15" customHeight="1" x14ac:dyDescent="0.25">
      <c r="A20" s="336"/>
      <c r="B20" s="45" t="s">
        <v>56</v>
      </c>
      <c r="C20" s="45">
        <v>12997.1</v>
      </c>
      <c r="D20" s="77">
        <v>5563.28</v>
      </c>
      <c r="E20" s="77">
        <f>D20/C20*100</f>
        <v>42.804010125335651</v>
      </c>
      <c r="F20" s="265"/>
    </row>
    <row r="21" spans="1:6" s="1" customFormat="1" x14ac:dyDescent="0.25">
      <c r="A21" s="337"/>
      <c r="B21" s="45" t="s">
        <v>57</v>
      </c>
      <c r="C21" s="45"/>
      <c r="D21" s="45"/>
      <c r="E21" s="45"/>
      <c r="F21" s="265"/>
    </row>
    <row r="22" spans="1:6" s="1" customFormat="1" x14ac:dyDescent="0.25">
      <c r="A22" s="254" t="s">
        <v>539</v>
      </c>
      <c r="B22" s="45" t="s">
        <v>55</v>
      </c>
      <c r="C22" s="45"/>
      <c r="D22" s="45"/>
      <c r="E22" s="45"/>
      <c r="F22" s="265"/>
    </row>
    <row r="23" spans="1:6" s="1" customFormat="1" x14ac:dyDescent="0.25">
      <c r="A23" s="336"/>
      <c r="B23" s="45" t="s">
        <v>56</v>
      </c>
      <c r="C23" s="77">
        <v>13195.6</v>
      </c>
      <c r="D23" s="77">
        <v>3819.1880000000001</v>
      </c>
      <c r="E23" s="77">
        <f t="shared" ref="E23:E26" si="1">D23/C23*100</f>
        <v>28.942890054260513</v>
      </c>
      <c r="F23" s="265"/>
    </row>
    <row r="24" spans="1:6" s="1" customFormat="1" ht="62.25" customHeight="1" x14ac:dyDescent="0.25">
      <c r="A24" s="337"/>
      <c r="B24" s="45" t="s">
        <v>57</v>
      </c>
      <c r="C24" s="45"/>
      <c r="D24" s="45"/>
      <c r="E24" s="45"/>
      <c r="F24" s="265"/>
    </row>
    <row r="25" spans="1:6" s="1" customFormat="1" x14ac:dyDescent="0.25">
      <c r="A25" s="254" t="s">
        <v>379</v>
      </c>
      <c r="B25" s="45" t="s">
        <v>55</v>
      </c>
      <c r="C25" s="45"/>
      <c r="D25" s="45"/>
      <c r="E25" s="45"/>
      <c r="F25" s="265"/>
    </row>
    <row r="26" spans="1:6" s="1" customFormat="1" x14ac:dyDescent="0.25">
      <c r="A26" s="336"/>
      <c r="B26" s="45" t="s">
        <v>56</v>
      </c>
      <c r="C26" s="77">
        <v>14383</v>
      </c>
      <c r="D26" s="77">
        <v>10034.475</v>
      </c>
      <c r="E26" s="77">
        <f t="shared" si="1"/>
        <v>69.766217061809087</v>
      </c>
      <c r="F26" s="265"/>
    </row>
    <row r="27" spans="1:6" s="1" customFormat="1" x14ac:dyDescent="0.25">
      <c r="A27" s="337"/>
      <c r="B27" s="45" t="s">
        <v>57</v>
      </c>
      <c r="C27" s="45"/>
      <c r="D27" s="45"/>
      <c r="E27" s="45"/>
      <c r="F27" s="266"/>
    </row>
    <row r="28" spans="1:6" x14ac:dyDescent="0.25">
      <c r="A28" s="263" t="s">
        <v>375</v>
      </c>
      <c r="B28" s="44" t="s">
        <v>55</v>
      </c>
      <c r="C28" s="46"/>
      <c r="D28" s="46"/>
      <c r="E28" s="46"/>
      <c r="F28" s="70"/>
    </row>
    <row r="29" spans="1:6" x14ac:dyDescent="0.25">
      <c r="A29" s="263"/>
      <c r="B29" s="44" t="s">
        <v>56</v>
      </c>
      <c r="C29" s="163">
        <f>C32+C35</f>
        <v>10759.2</v>
      </c>
      <c r="D29" s="163">
        <f>D32+D35</f>
        <v>4910.5</v>
      </c>
      <c r="E29" s="163">
        <f>D29/C29*100</f>
        <v>45.640010409695883</v>
      </c>
      <c r="F29" s="70"/>
    </row>
    <row r="30" spans="1:6" x14ac:dyDescent="0.25">
      <c r="A30" s="263"/>
      <c r="B30" s="44" t="s">
        <v>57</v>
      </c>
      <c r="C30" s="163"/>
      <c r="D30" s="163"/>
      <c r="E30" s="163"/>
      <c r="F30" s="70"/>
    </row>
    <row r="31" spans="1:6" x14ac:dyDescent="0.25">
      <c r="A31" s="251" t="s">
        <v>372</v>
      </c>
      <c r="B31" s="21" t="s">
        <v>55</v>
      </c>
      <c r="C31" s="164"/>
      <c r="D31" s="164"/>
      <c r="E31" s="164"/>
      <c r="F31" s="297" t="s">
        <v>540</v>
      </c>
    </row>
    <row r="32" spans="1:6" x14ac:dyDescent="0.25">
      <c r="A32" s="251"/>
      <c r="B32" s="21" t="s">
        <v>56</v>
      </c>
      <c r="C32" s="164">
        <v>10649</v>
      </c>
      <c r="D32" s="164">
        <v>4858.8999999999996</v>
      </c>
      <c r="E32" s="164">
        <f t="shared" ref="E32:E35" si="2">D32/C32*100</f>
        <v>45.627758474974172</v>
      </c>
      <c r="F32" s="298"/>
    </row>
    <row r="33" spans="1:6" x14ac:dyDescent="0.25">
      <c r="A33" s="251"/>
      <c r="B33" s="21" t="s">
        <v>57</v>
      </c>
      <c r="C33" s="164"/>
      <c r="D33" s="164"/>
      <c r="E33" s="164"/>
      <c r="F33" s="298"/>
    </row>
    <row r="34" spans="1:6" x14ac:dyDescent="0.25">
      <c r="A34" s="251" t="s">
        <v>373</v>
      </c>
      <c r="B34" s="21" t="s">
        <v>55</v>
      </c>
      <c r="C34" s="164"/>
      <c r="D34" s="164"/>
      <c r="E34" s="164"/>
      <c r="F34" s="298"/>
    </row>
    <row r="35" spans="1:6" x14ac:dyDescent="0.25">
      <c r="A35" s="251"/>
      <c r="B35" s="21" t="s">
        <v>56</v>
      </c>
      <c r="C35" s="164">
        <v>110.2</v>
      </c>
      <c r="D35" s="164">
        <v>51.6</v>
      </c>
      <c r="E35" s="164">
        <f t="shared" si="2"/>
        <v>46.823956442831218</v>
      </c>
      <c r="F35" s="298"/>
    </row>
    <row r="36" spans="1:6" x14ac:dyDescent="0.25">
      <c r="A36" s="251"/>
      <c r="B36" s="21" t="s">
        <v>57</v>
      </c>
      <c r="C36" s="45"/>
      <c r="D36" s="45"/>
      <c r="E36" s="45"/>
      <c r="F36" s="299"/>
    </row>
  </sheetData>
  <mergeCells count="14">
    <mergeCell ref="F31:F36"/>
    <mergeCell ref="F19:F27"/>
    <mergeCell ref="F12:F14"/>
    <mergeCell ref="A3:E3"/>
    <mergeCell ref="A8:A11"/>
    <mergeCell ref="A12:A14"/>
    <mergeCell ref="A15:A18"/>
    <mergeCell ref="A28:A30"/>
    <mergeCell ref="A31:A33"/>
    <mergeCell ref="A34:A36"/>
    <mergeCell ref="A4:E4"/>
    <mergeCell ref="A19:A21"/>
    <mergeCell ref="A22:A24"/>
    <mergeCell ref="A25:A27"/>
  </mergeCells>
  <pageMargins left="0.7" right="0.7" top="0.75" bottom="0.75" header="0.3" footer="0.3"/>
  <pageSetup paperSize="9" orientation="landscape"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0" workbookViewId="0">
      <selection activeCell="F21" sqref="F21:F24"/>
    </sheetView>
  </sheetViews>
  <sheetFormatPr defaultRowHeight="15" x14ac:dyDescent="0.25"/>
  <cols>
    <col min="1" max="1" width="34.42578125" customWidth="1"/>
    <col min="2" max="2" width="26" customWidth="1"/>
    <col min="3" max="3" width="14.7109375" customWidth="1"/>
    <col min="4" max="4" width="10.85546875" customWidth="1"/>
    <col min="5" max="5" width="12.85546875" customWidth="1"/>
    <col min="6" max="6" width="33.28515625" customWidth="1"/>
    <col min="9" max="9" width="12.140625" customWidth="1"/>
  </cols>
  <sheetData>
    <row r="1" spans="1:9" x14ac:dyDescent="0.25">
      <c r="A1" s="61"/>
      <c r="B1" s="61"/>
      <c r="C1" s="61"/>
      <c r="D1" s="61"/>
      <c r="E1" s="61"/>
      <c r="F1" s="61"/>
      <c r="G1" s="61"/>
    </row>
    <row r="2" spans="1:9" x14ac:dyDescent="0.25">
      <c r="A2" s="61"/>
      <c r="B2" s="61"/>
      <c r="C2" s="61"/>
      <c r="D2" s="61"/>
      <c r="E2" s="61"/>
      <c r="F2" s="61"/>
      <c r="G2" s="61"/>
    </row>
    <row r="3" spans="1:9" x14ac:dyDescent="0.25">
      <c r="A3" s="252" t="s">
        <v>48</v>
      </c>
      <c r="B3" s="252"/>
      <c r="C3" s="252"/>
      <c r="D3" s="252"/>
      <c r="E3" s="252"/>
      <c r="F3" s="252"/>
      <c r="G3" s="252"/>
    </row>
    <row r="4" spans="1:9" s="1" customFormat="1" x14ac:dyDescent="0.25">
      <c r="A4" s="283" t="s">
        <v>61</v>
      </c>
      <c r="B4" s="283"/>
      <c r="C4" s="283"/>
      <c r="D4" s="283"/>
      <c r="E4" s="283"/>
      <c r="F4" s="165"/>
      <c r="G4" s="165"/>
    </row>
    <row r="5" spans="1:9" x14ac:dyDescent="0.25">
      <c r="A5" s="62"/>
      <c r="B5" s="62"/>
      <c r="C5" s="62"/>
      <c r="D5" s="62"/>
      <c r="E5" s="62"/>
      <c r="F5" s="62"/>
      <c r="G5" s="62"/>
    </row>
    <row r="6" spans="1:9" ht="89.25" x14ac:dyDescent="0.25">
      <c r="A6" s="52" t="s">
        <v>49</v>
      </c>
      <c r="B6" s="52" t="s">
        <v>50</v>
      </c>
      <c r="C6" s="52" t="s">
        <v>51</v>
      </c>
      <c r="D6" s="52" t="s">
        <v>52</v>
      </c>
      <c r="E6" s="52" t="s">
        <v>53</v>
      </c>
      <c r="F6" s="52" t="s">
        <v>381</v>
      </c>
      <c r="G6" s="166"/>
    </row>
    <row r="7" spans="1:9" x14ac:dyDescent="0.25">
      <c r="A7" s="45">
        <v>1</v>
      </c>
      <c r="B7" s="45">
        <v>2</v>
      </c>
      <c r="C7" s="45">
        <v>3</v>
      </c>
      <c r="D7" s="45">
        <v>4</v>
      </c>
      <c r="E7" s="45">
        <v>5</v>
      </c>
      <c r="F7" s="45">
        <v>6</v>
      </c>
      <c r="G7" s="167"/>
    </row>
    <row r="8" spans="1:9" x14ac:dyDescent="0.25">
      <c r="A8" s="295" t="s">
        <v>380</v>
      </c>
      <c r="B8" s="22" t="s">
        <v>54</v>
      </c>
      <c r="C8" s="63">
        <f>C9+C10+C11</f>
        <v>4977.8</v>
      </c>
      <c r="D8" s="63">
        <f>D9+D10+D11</f>
        <v>1232.5</v>
      </c>
      <c r="E8" s="63">
        <f>D8/C8*100</f>
        <v>24.759934107437019</v>
      </c>
      <c r="F8" s="295"/>
      <c r="G8" s="168"/>
    </row>
    <row r="9" spans="1:9" x14ac:dyDescent="0.25">
      <c r="A9" s="295"/>
      <c r="B9" s="22" t="s">
        <v>55</v>
      </c>
      <c r="C9" s="63">
        <f t="shared" ref="C9:D10" si="0">C12+C15+C18+C21</f>
        <v>0</v>
      </c>
      <c r="D9" s="63">
        <f t="shared" si="0"/>
        <v>0</v>
      </c>
      <c r="E9" s="63"/>
      <c r="F9" s="295"/>
      <c r="G9" s="168"/>
    </row>
    <row r="10" spans="1:9" x14ac:dyDescent="0.25">
      <c r="A10" s="295"/>
      <c r="B10" s="22" t="s">
        <v>56</v>
      </c>
      <c r="C10" s="63">
        <f t="shared" si="0"/>
        <v>4977.8</v>
      </c>
      <c r="D10" s="63">
        <f t="shared" si="0"/>
        <v>1232.5</v>
      </c>
      <c r="E10" s="63">
        <f t="shared" ref="E10:E22" si="1">D10/C10*100</f>
        <v>24.759934107437019</v>
      </c>
      <c r="F10" s="295"/>
      <c r="G10" s="168"/>
    </row>
    <row r="11" spans="1:9" ht="30" customHeight="1" x14ac:dyDescent="0.25">
      <c r="A11" s="295"/>
      <c r="B11" s="67" t="s">
        <v>57</v>
      </c>
      <c r="C11" s="67"/>
      <c r="D11" s="67"/>
      <c r="E11" s="66"/>
      <c r="F11" s="295"/>
      <c r="G11" s="168"/>
    </row>
    <row r="12" spans="1:9" ht="15" customHeight="1" x14ac:dyDescent="0.25">
      <c r="A12" s="254" t="s">
        <v>382</v>
      </c>
      <c r="B12" s="45" t="s">
        <v>55</v>
      </c>
      <c r="C12" s="45"/>
      <c r="D12" s="45"/>
      <c r="E12" s="127"/>
      <c r="F12" s="289" t="s">
        <v>625</v>
      </c>
      <c r="G12" s="167"/>
      <c r="I12" s="369"/>
    </row>
    <row r="13" spans="1:9" x14ac:dyDescent="0.25">
      <c r="A13" s="255"/>
      <c r="B13" s="45" t="s">
        <v>56</v>
      </c>
      <c r="C13" s="77">
        <v>400</v>
      </c>
      <c r="D13" s="45">
        <v>0</v>
      </c>
      <c r="E13" s="127">
        <f t="shared" si="1"/>
        <v>0</v>
      </c>
      <c r="F13" s="289"/>
      <c r="G13" s="167"/>
      <c r="I13" s="369"/>
    </row>
    <row r="14" spans="1:9" x14ac:dyDescent="0.25">
      <c r="A14" s="256"/>
      <c r="B14" s="45" t="s">
        <v>57</v>
      </c>
      <c r="C14" s="45"/>
      <c r="D14" s="45"/>
      <c r="E14" s="127"/>
      <c r="F14" s="289"/>
      <c r="G14" s="167"/>
      <c r="I14" s="369"/>
    </row>
    <row r="15" spans="1:9" x14ac:dyDescent="0.25">
      <c r="A15" s="254" t="s">
        <v>383</v>
      </c>
      <c r="B15" s="45" t="s">
        <v>55</v>
      </c>
      <c r="C15" s="45"/>
      <c r="D15" s="45"/>
      <c r="E15" s="127"/>
      <c r="F15" s="370"/>
      <c r="G15" s="167"/>
    </row>
    <row r="16" spans="1:9" x14ac:dyDescent="0.25">
      <c r="A16" s="255"/>
      <c r="B16" s="45" t="s">
        <v>56</v>
      </c>
      <c r="C16" s="45">
        <v>1222.8</v>
      </c>
      <c r="D16" s="45">
        <v>0</v>
      </c>
      <c r="E16" s="127">
        <f t="shared" si="1"/>
        <v>0</v>
      </c>
      <c r="F16" s="370"/>
      <c r="G16" s="167"/>
    </row>
    <row r="17" spans="1:8" x14ac:dyDescent="0.25">
      <c r="A17" s="256"/>
      <c r="B17" s="45" t="s">
        <v>57</v>
      </c>
      <c r="C17" s="45"/>
      <c r="D17" s="45"/>
      <c r="E17" s="127"/>
      <c r="F17" s="370"/>
      <c r="G17" s="167"/>
    </row>
    <row r="18" spans="1:8" x14ac:dyDescent="0.25">
      <c r="A18" s="254" t="s">
        <v>384</v>
      </c>
      <c r="B18" s="45" t="s">
        <v>55</v>
      </c>
      <c r="C18" s="45"/>
      <c r="D18" s="45"/>
      <c r="E18" s="127"/>
      <c r="F18" s="292" t="s">
        <v>541</v>
      </c>
      <c r="G18" s="167"/>
    </row>
    <row r="19" spans="1:8" x14ac:dyDescent="0.25">
      <c r="A19" s="255"/>
      <c r="B19" s="45" t="s">
        <v>56</v>
      </c>
      <c r="C19" s="77">
        <v>330</v>
      </c>
      <c r="D19" s="45">
        <v>0</v>
      </c>
      <c r="E19" s="127">
        <f t="shared" si="1"/>
        <v>0</v>
      </c>
      <c r="F19" s="293"/>
      <c r="G19" s="167"/>
    </row>
    <row r="20" spans="1:8" ht="35.25" customHeight="1" x14ac:dyDescent="0.25">
      <c r="A20" s="256"/>
      <c r="B20" s="45" t="s">
        <v>57</v>
      </c>
      <c r="C20" s="77"/>
      <c r="D20" s="45"/>
      <c r="E20" s="127"/>
      <c r="F20" s="294"/>
      <c r="G20" s="167"/>
    </row>
    <row r="21" spans="1:8" x14ac:dyDescent="0.25">
      <c r="A21" s="254" t="s">
        <v>385</v>
      </c>
      <c r="B21" s="45" t="s">
        <v>55</v>
      </c>
      <c r="C21" s="77"/>
      <c r="D21" s="45"/>
      <c r="E21" s="127"/>
      <c r="F21" s="289" t="s">
        <v>386</v>
      </c>
      <c r="G21" s="167"/>
    </row>
    <row r="22" spans="1:8" x14ac:dyDescent="0.25">
      <c r="A22" s="255"/>
      <c r="B22" s="45" t="s">
        <v>56</v>
      </c>
      <c r="C22" s="77">
        <v>3025</v>
      </c>
      <c r="D22" s="77">
        <v>1232.5</v>
      </c>
      <c r="E22" s="127">
        <f t="shared" si="1"/>
        <v>40.743801652892564</v>
      </c>
      <c r="F22" s="289"/>
      <c r="G22" s="167"/>
      <c r="H22" s="35"/>
    </row>
    <row r="23" spans="1:8" x14ac:dyDescent="0.25">
      <c r="A23" s="255"/>
      <c r="B23" s="45" t="s">
        <v>57</v>
      </c>
      <c r="C23" s="45"/>
      <c r="D23" s="45"/>
      <c r="E23" s="45"/>
      <c r="F23" s="289"/>
      <c r="G23" s="167"/>
    </row>
    <row r="24" spans="1:8" x14ac:dyDescent="0.25">
      <c r="A24" s="256"/>
      <c r="B24" s="45"/>
      <c r="C24" s="45"/>
      <c r="D24" s="45"/>
      <c r="E24" s="45"/>
      <c r="F24" s="289"/>
      <c r="G24" s="167"/>
    </row>
  </sheetData>
  <mergeCells count="12">
    <mergeCell ref="A18:A20"/>
    <mergeCell ref="F18:F20"/>
    <mergeCell ref="A21:A24"/>
    <mergeCell ref="F21:F24"/>
    <mergeCell ref="F12:F17"/>
    <mergeCell ref="A15:A17"/>
    <mergeCell ref="I12:I14"/>
    <mergeCell ref="A3:G3"/>
    <mergeCell ref="A8:A11"/>
    <mergeCell ref="F8:F11"/>
    <mergeCell ref="A12:A14"/>
    <mergeCell ref="A4:E4"/>
  </mergeCells>
  <pageMargins left="0.7" right="0.7" top="0.75" bottom="0.75" header="0.3" footer="0.3"/>
  <pageSetup paperSize="9" orientation="landscape"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E21" sqref="E21"/>
    </sheetView>
  </sheetViews>
  <sheetFormatPr defaultRowHeight="15" x14ac:dyDescent="0.25"/>
  <cols>
    <col min="1" max="1" width="40" customWidth="1"/>
    <col min="2" max="2" width="31.140625" customWidth="1"/>
    <col min="3" max="3" width="10.140625" customWidth="1"/>
    <col min="4" max="4" width="10.28515625" customWidth="1"/>
    <col min="5" max="5" width="11.28515625" customWidth="1"/>
    <col min="6" max="6" width="30.5703125" customWidth="1"/>
  </cols>
  <sheetData>
    <row r="1" spans="1:6" x14ac:dyDescent="0.25">
      <c r="A1" s="61"/>
      <c r="B1" s="61"/>
      <c r="C1" s="61"/>
      <c r="D1" s="61"/>
      <c r="E1" s="61"/>
      <c r="F1" s="61"/>
    </row>
    <row r="2" spans="1:6" x14ac:dyDescent="0.25">
      <c r="A2" s="252" t="s">
        <v>48</v>
      </c>
      <c r="B2" s="252"/>
      <c r="C2" s="252"/>
      <c r="D2" s="252"/>
      <c r="E2" s="252"/>
      <c r="F2" s="61"/>
    </row>
    <row r="3" spans="1:6" x14ac:dyDescent="0.25">
      <c r="A3" s="283" t="s">
        <v>61</v>
      </c>
      <c r="B3" s="283"/>
      <c r="C3" s="283"/>
      <c r="D3" s="283"/>
      <c r="E3" s="283"/>
      <c r="F3" s="61"/>
    </row>
    <row r="4" spans="1:6" x14ac:dyDescent="0.25">
      <c r="A4" s="62"/>
      <c r="B4" s="62"/>
      <c r="C4" s="62"/>
      <c r="D4" s="62"/>
      <c r="E4" s="62"/>
      <c r="F4" s="61"/>
    </row>
    <row r="5" spans="1:6" ht="127.5" x14ac:dyDescent="0.25">
      <c r="A5" s="51" t="s">
        <v>49</v>
      </c>
      <c r="B5" s="51" t="s">
        <v>50</v>
      </c>
      <c r="C5" s="51" t="s">
        <v>51</v>
      </c>
      <c r="D5" s="51" t="s">
        <v>52</v>
      </c>
      <c r="E5" s="51" t="s">
        <v>53</v>
      </c>
      <c r="F5" s="51" t="s">
        <v>381</v>
      </c>
    </row>
    <row r="6" spans="1:6" x14ac:dyDescent="0.25">
      <c r="A6" s="45">
        <v>1</v>
      </c>
      <c r="B6" s="45">
        <v>2</v>
      </c>
      <c r="C6" s="45">
        <v>3</v>
      </c>
      <c r="D6" s="45">
        <v>4</v>
      </c>
      <c r="E6" s="45">
        <v>5</v>
      </c>
      <c r="F6" s="57">
        <v>6</v>
      </c>
    </row>
    <row r="7" spans="1:6" x14ac:dyDescent="0.25">
      <c r="A7" s="372" t="s">
        <v>400</v>
      </c>
      <c r="B7" s="170" t="s">
        <v>54</v>
      </c>
      <c r="C7" s="170">
        <f>C8+C9+C10</f>
        <v>29152.3</v>
      </c>
      <c r="D7" s="171">
        <f>D8+D9+D10</f>
        <v>540.5</v>
      </c>
      <c r="E7" s="171">
        <f>D7/C7*100</f>
        <v>1.8540561122107007</v>
      </c>
      <c r="F7" s="172"/>
    </row>
    <row r="8" spans="1:6" x14ac:dyDescent="0.25">
      <c r="A8" s="372"/>
      <c r="B8" s="170" t="s">
        <v>55</v>
      </c>
      <c r="C8" s="170">
        <f t="shared" ref="C8:D9" si="0">C11+C14+C17+C20+C23+C26+C29+C32</f>
        <v>0</v>
      </c>
      <c r="D8" s="171">
        <f t="shared" si="0"/>
        <v>0</v>
      </c>
      <c r="E8" s="171" t="e">
        <f t="shared" ref="E8:E33" si="1">D8/C8*100</f>
        <v>#DIV/0!</v>
      </c>
      <c r="F8" s="172"/>
    </row>
    <row r="9" spans="1:6" x14ac:dyDescent="0.25">
      <c r="A9" s="372"/>
      <c r="B9" s="170" t="s">
        <v>56</v>
      </c>
      <c r="C9" s="170">
        <f t="shared" si="0"/>
        <v>29152.3</v>
      </c>
      <c r="D9" s="171">
        <f t="shared" si="0"/>
        <v>540.5</v>
      </c>
      <c r="E9" s="171">
        <f t="shared" si="1"/>
        <v>1.8540561122107007</v>
      </c>
      <c r="F9" s="172"/>
    </row>
    <row r="10" spans="1:6" x14ac:dyDescent="0.25">
      <c r="A10" s="372"/>
      <c r="B10" s="170" t="s">
        <v>57</v>
      </c>
      <c r="C10" s="170"/>
      <c r="D10" s="170"/>
      <c r="E10" s="170"/>
      <c r="F10" s="172"/>
    </row>
    <row r="11" spans="1:6" x14ac:dyDescent="0.25">
      <c r="A11" s="251" t="s">
        <v>401</v>
      </c>
      <c r="B11" s="45" t="s">
        <v>55</v>
      </c>
      <c r="C11" s="45"/>
      <c r="D11" s="45"/>
      <c r="E11" s="45"/>
      <c r="F11" s="149"/>
    </row>
    <row r="12" spans="1:6" ht="26.25" x14ac:dyDescent="0.25">
      <c r="A12" s="251"/>
      <c r="B12" s="45" t="s">
        <v>56</v>
      </c>
      <c r="C12" s="45">
        <v>3831.3</v>
      </c>
      <c r="D12" s="45">
        <v>0</v>
      </c>
      <c r="E12" s="45">
        <f>D12/C12*100</f>
        <v>0</v>
      </c>
      <c r="F12" s="50" t="s">
        <v>632</v>
      </c>
    </row>
    <row r="13" spans="1:6" x14ac:dyDescent="0.25">
      <c r="A13" s="251"/>
      <c r="B13" s="45" t="s">
        <v>57</v>
      </c>
      <c r="C13" s="45"/>
      <c r="D13" s="45"/>
      <c r="E13" s="45"/>
      <c r="F13" s="149"/>
    </row>
    <row r="14" spans="1:6" x14ac:dyDescent="0.25">
      <c r="A14" s="251" t="s">
        <v>402</v>
      </c>
      <c r="B14" s="45" t="s">
        <v>55</v>
      </c>
      <c r="C14" s="45"/>
      <c r="D14" s="45"/>
      <c r="E14" s="45"/>
      <c r="F14" s="149"/>
    </row>
    <row r="15" spans="1:6" ht="51" x14ac:dyDescent="0.25">
      <c r="A15" s="251"/>
      <c r="B15" s="45" t="s">
        <v>56</v>
      </c>
      <c r="C15" s="45">
        <v>9831.7999999999993</v>
      </c>
      <c r="D15" s="45">
        <v>0</v>
      </c>
      <c r="E15" s="45">
        <f t="shared" ref="E15" si="2">D15/C15*100</f>
        <v>0</v>
      </c>
      <c r="F15" s="236" t="s">
        <v>627</v>
      </c>
    </row>
    <row r="16" spans="1:6" x14ac:dyDescent="0.25">
      <c r="A16" s="251"/>
      <c r="B16" s="45" t="s">
        <v>57</v>
      </c>
      <c r="C16" s="45"/>
      <c r="D16" s="45"/>
      <c r="E16" s="45"/>
      <c r="F16" s="149"/>
    </row>
    <row r="17" spans="1:6" x14ac:dyDescent="0.25">
      <c r="A17" s="251" t="s">
        <v>403</v>
      </c>
      <c r="B17" s="45" t="s">
        <v>55</v>
      </c>
      <c r="C17" s="45"/>
      <c r="D17" s="45"/>
      <c r="E17" s="45"/>
      <c r="F17" s="149"/>
    </row>
    <row r="18" spans="1:6" ht="38.25" x14ac:dyDescent="0.25">
      <c r="A18" s="251"/>
      <c r="B18" s="45" t="s">
        <v>56</v>
      </c>
      <c r="C18" s="45">
        <v>4896.3</v>
      </c>
      <c r="D18" s="45">
        <v>462.3</v>
      </c>
      <c r="E18" s="77">
        <f t="shared" si="1"/>
        <v>9.4418234176827411</v>
      </c>
      <c r="F18" s="236" t="s">
        <v>628</v>
      </c>
    </row>
    <row r="19" spans="1:6" x14ac:dyDescent="0.25">
      <c r="A19" s="251"/>
      <c r="B19" s="45" t="s">
        <v>57</v>
      </c>
      <c r="C19" s="45"/>
      <c r="D19" s="45"/>
      <c r="E19" s="45"/>
      <c r="F19" s="149"/>
    </row>
    <row r="20" spans="1:6" x14ac:dyDescent="0.25">
      <c r="A20" s="373" t="s">
        <v>404</v>
      </c>
      <c r="B20" s="45" t="s">
        <v>55</v>
      </c>
      <c r="C20" s="45"/>
      <c r="D20" s="45"/>
      <c r="E20" s="45"/>
      <c r="F20" s="149"/>
    </row>
    <row r="21" spans="1:6" x14ac:dyDescent="0.25">
      <c r="A21" s="373"/>
      <c r="B21" s="45" t="s">
        <v>56</v>
      </c>
      <c r="C21" s="45">
        <v>471.6</v>
      </c>
      <c r="D21" s="45">
        <v>0</v>
      </c>
      <c r="E21" s="45">
        <f t="shared" si="1"/>
        <v>0</v>
      </c>
      <c r="F21" s="236" t="s">
        <v>629</v>
      </c>
    </row>
    <row r="22" spans="1:6" ht="50.25" customHeight="1" x14ac:dyDescent="0.25">
      <c r="A22" s="373"/>
      <c r="B22" s="45" t="s">
        <v>57</v>
      </c>
      <c r="C22" s="45"/>
      <c r="D22" s="45"/>
      <c r="E22" s="45"/>
      <c r="F22" s="149"/>
    </row>
    <row r="23" spans="1:6" x14ac:dyDescent="0.25">
      <c r="A23" s="251" t="s">
        <v>405</v>
      </c>
      <c r="B23" s="45" t="s">
        <v>55</v>
      </c>
      <c r="C23" s="45"/>
      <c r="D23" s="45"/>
      <c r="E23" s="45"/>
      <c r="F23" s="149"/>
    </row>
    <row r="24" spans="1:6" x14ac:dyDescent="0.25">
      <c r="A24" s="251"/>
      <c r="B24" s="45" t="s">
        <v>56</v>
      </c>
      <c r="C24" s="77">
        <v>450</v>
      </c>
      <c r="D24" s="45">
        <v>78.2</v>
      </c>
      <c r="E24" s="77">
        <f t="shared" si="1"/>
        <v>17.377777777777776</v>
      </c>
      <c r="F24" s="149"/>
    </row>
    <row r="25" spans="1:6" x14ac:dyDescent="0.25">
      <c r="A25" s="251"/>
      <c r="B25" s="45" t="s">
        <v>57</v>
      </c>
      <c r="C25" s="77"/>
      <c r="D25" s="45"/>
      <c r="E25" s="45"/>
      <c r="F25" s="149"/>
    </row>
    <row r="26" spans="1:6" x14ac:dyDescent="0.25">
      <c r="A26" s="251" t="s">
        <v>406</v>
      </c>
      <c r="B26" s="45" t="s">
        <v>55</v>
      </c>
      <c r="C26" s="77"/>
      <c r="D26" s="45"/>
      <c r="E26" s="45"/>
      <c r="F26" s="149"/>
    </row>
    <row r="27" spans="1:6" ht="25.5" x14ac:dyDescent="0.25">
      <c r="A27" s="251"/>
      <c r="B27" s="45" t="s">
        <v>56</v>
      </c>
      <c r="C27" s="77">
        <v>578</v>
      </c>
      <c r="D27" s="45">
        <v>0</v>
      </c>
      <c r="E27" s="45">
        <f t="shared" si="1"/>
        <v>0</v>
      </c>
      <c r="F27" s="236" t="s">
        <v>630</v>
      </c>
    </row>
    <row r="28" spans="1:6" x14ac:dyDescent="0.25">
      <c r="A28" s="251"/>
      <c r="B28" s="45" t="s">
        <v>57</v>
      </c>
      <c r="C28" s="45"/>
      <c r="D28" s="45"/>
      <c r="E28" s="45"/>
      <c r="F28" s="149"/>
    </row>
    <row r="29" spans="1:6" x14ac:dyDescent="0.25">
      <c r="A29" s="251" t="s">
        <v>407</v>
      </c>
      <c r="B29" s="45" t="s">
        <v>55</v>
      </c>
      <c r="C29" s="45"/>
      <c r="D29" s="45"/>
      <c r="E29" s="45"/>
      <c r="F29" s="149"/>
    </row>
    <row r="30" spans="1:6" ht="51" x14ac:dyDescent="0.25">
      <c r="A30" s="251"/>
      <c r="B30" s="45" t="s">
        <v>56</v>
      </c>
      <c r="C30" s="45">
        <v>4476.6000000000004</v>
      </c>
      <c r="D30" s="45">
        <v>0</v>
      </c>
      <c r="E30" s="45">
        <f t="shared" si="1"/>
        <v>0</v>
      </c>
      <c r="F30" s="238" t="s">
        <v>631</v>
      </c>
    </row>
    <row r="31" spans="1:6" x14ac:dyDescent="0.25">
      <c r="A31" s="251"/>
      <c r="B31" s="45" t="s">
        <v>57</v>
      </c>
      <c r="C31" s="45"/>
      <c r="D31" s="45"/>
      <c r="E31" s="45"/>
      <c r="F31" s="149"/>
    </row>
    <row r="32" spans="1:6" x14ac:dyDescent="0.25">
      <c r="A32" s="251" t="s">
        <v>408</v>
      </c>
      <c r="B32" s="45" t="s">
        <v>55</v>
      </c>
      <c r="C32" s="45"/>
      <c r="D32" s="45"/>
      <c r="E32" s="45"/>
      <c r="F32" s="149"/>
    </row>
    <row r="33" spans="1:6" ht="27.75" customHeight="1" x14ac:dyDescent="0.25">
      <c r="A33" s="251"/>
      <c r="B33" s="45" t="s">
        <v>56</v>
      </c>
      <c r="C33" s="45">
        <v>4616.7</v>
      </c>
      <c r="D33" s="45">
        <v>0</v>
      </c>
      <c r="E33" s="45">
        <f t="shared" si="1"/>
        <v>0</v>
      </c>
      <c r="F33" s="50" t="s">
        <v>633</v>
      </c>
    </row>
    <row r="34" spans="1:6" x14ac:dyDescent="0.25">
      <c r="A34" s="251"/>
      <c r="B34" s="45" t="s">
        <v>57</v>
      </c>
      <c r="C34" s="45"/>
      <c r="D34" s="45"/>
      <c r="E34" s="45"/>
      <c r="F34" s="149"/>
    </row>
    <row r="35" spans="1:6" x14ac:dyDescent="0.25">
      <c r="A35" s="372" t="s">
        <v>409</v>
      </c>
      <c r="B35" s="170" t="s">
        <v>54</v>
      </c>
      <c r="C35" s="170">
        <f>C36+C37+C38</f>
        <v>1978.4</v>
      </c>
      <c r="D35" s="171">
        <f>D36+D37+D38</f>
        <v>1313.15</v>
      </c>
      <c r="E35" s="171">
        <f>D35/C35*100</f>
        <v>66.374342903356251</v>
      </c>
      <c r="F35" s="172"/>
    </row>
    <row r="36" spans="1:6" x14ac:dyDescent="0.25">
      <c r="A36" s="372"/>
      <c r="B36" s="170" t="s">
        <v>55</v>
      </c>
      <c r="C36" s="170">
        <f t="shared" ref="C36:D38" si="3">C39+C42+C45</f>
        <v>0</v>
      </c>
      <c r="D36" s="171">
        <f t="shared" si="3"/>
        <v>0</v>
      </c>
      <c r="E36" s="171"/>
      <c r="F36" s="172"/>
    </row>
    <row r="37" spans="1:6" x14ac:dyDescent="0.25">
      <c r="A37" s="372"/>
      <c r="B37" s="170" t="s">
        <v>56</v>
      </c>
      <c r="C37" s="170">
        <f t="shared" si="3"/>
        <v>1978.4</v>
      </c>
      <c r="D37" s="171">
        <f t="shared" si="3"/>
        <v>1313.15</v>
      </c>
      <c r="E37" s="171">
        <f t="shared" ref="E37" si="4">D37/C37*100</f>
        <v>66.374342903356251</v>
      </c>
      <c r="F37" s="172"/>
    </row>
    <row r="38" spans="1:6" x14ac:dyDescent="0.25">
      <c r="A38" s="372"/>
      <c r="B38" s="170" t="s">
        <v>57</v>
      </c>
      <c r="C38" s="170">
        <f t="shared" si="3"/>
        <v>0</v>
      </c>
      <c r="D38" s="170">
        <f t="shared" si="3"/>
        <v>0</v>
      </c>
      <c r="E38" s="170"/>
      <c r="F38" s="172"/>
    </row>
    <row r="39" spans="1:6" x14ac:dyDescent="0.25">
      <c r="A39" s="251" t="s">
        <v>410</v>
      </c>
      <c r="B39" s="45" t="s">
        <v>55</v>
      </c>
      <c r="C39" s="45"/>
      <c r="D39" s="45"/>
      <c r="E39" s="45"/>
      <c r="F39" s="239"/>
    </row>
    <row r="40" spans="1:6" ht="26.25" x14ac:dyDescent="0.25">
      <c r="A40" s="251"/>
      <c r="B40" s="45" t="s">
        <v>56</v>
      </c>
      <c r="C40" s="45">
        <v>311.7</v>
      </c>
      <c r="D40" s="45">
        <v>311.7</v>
      </c>
      <c r="E40" s="77">
        <f>D40/C40*100</f>
        <v>100</v>
      </c>
      <c r="F40" s="50" t="s">
        <v>634</v>
      </c>
    </row>
    <row r="41" spans="1:6" x14ac:dyDescent="0.25">
      <c r="A41" s="251"/>
      <c r="B41" s="45" t="s">
        <v>57</v>
      </c>
      <c r="C41" s="45"/>
      <c r="D41" s="45"/>
      <c r="E41" s="45"/>
      <c r="F41" s="149"/>
    </row>
    <row r="42" spans="1:6" x14ac:dyDescent="0.25">
      <c r="A42" s="373" t="s">
        <v>411</v>
      </c>
      <c r="B42" s="45" t="s">
        <v>55</v>
      </c>
      <c r="C42" s="45"/>
      <c r="D42" s="45"/>
      <c r="E42" s="45"/>
      <c r="F42" s="149"/>
    </row>
    <row r="43" spans="1:6" ht="36.75" customHeight="1" x14ac:dyDescent="0.25">
      <c r="A43" s="373"/>
      <c r="B43" s="45" t="s">
        <v>56</v>
      </c>
      <c r="C43" s="45">
        <v>1287.2</v>
      </c>
      <c r="D43" s="173">
        <v>621.95000000000005</v>
      </c>
      <c r="E43" s="77">
        <f t="shared" ref="E43:E46" si="5">D43/C43*100</f>
        <v>48.318054692355503</v>
      </c>
      <c r="F43" s="297" t="s">
        <v>635</v>
      </c>
    </row>
    <row r="44" spans="1:6" ht="66" customHeight="1" x14ac:dyDescent="0.25">
      <c r="A44" s="373"/>
      <c r="B44" s="45" t="s">
        <v>57</v>
      </c>
      <c r="C44" s="45"/>
      <c r="D44" s="45"/>
      <c r="E44" s="45"/>
      <c r="F44" s="371"/>
    </row>
    <row r="45" spans="1:6" x14ac:dyDescent="0.25">
      <c r="A45" s="251" t="s">
        <v>412</v>
      </c>
      <c r="B45" s="45" t="s">
        <v>55</v>
      </c>
      <c r="C45" s="45"/>
      <c r="D45" s="45"/>
      <c r="E45" s="45"/>
      <c r="F45" s="149"/>
    </row>
    <row r="46" spans="1:6" ht="38.25" x14ac:dyDescent="0.25">
      <c r="A46" s="251"/>
      <c r="B46" s="45" t="s">
        <v>56</v>
      </c>
      <c r="C46" s="45">
        <v>379.5</v>
      </c>
      <c r="D46" s="122">
        <v>379.5</v>
      </c>
      <c r="E46" s="77">
        <f t="shared" si="5"/>
        <v>100</v>
      </c>
      <c r="F46" s="238" t="s">
        <v>636</v>
      </c>
    </row>
    <row r="47" spans="1:6" x14ac:dyDescent="0.25">
      <c r="A47" s="251"/>
      <c r="B47" s="45" t="s">
        <v>57</v>
      </c>
      <c r="C47" s="45"/>
      <c r="D47" s="45"/>
      <c r="E47" s="45"/>
      <c r="F47" s="237"/>
    </row>
  </sheetData>
  <mergeCells count="16">
    <mergeCell ref="A45:A47"/>
    <mergeCell ref="A3:E3"/>
    <mergeCell ref="A23:A25"/>
    <mergeCell ref="A26:A28"/>
    <mergeCell ref="A29:A31"/>
    <mergeCell ref="A32:A34"/>
    <mergeCell ref="A35:A38"/>
    <mergeCell ref="A39:A41"/>
    <mergeCell ref="A20:A22"/>
    <mergeCell ref="F43:F44"/>
    <mergeCell ref="A2:E2"/>
    <mergeCell ref="A7:A10"/>
    <mergeCell ref="A11:A13"/>
    <mergeCell ref="A14:A16"/>
    <mergeCell ref="A17:A19"/>
    <mergeCell ref="A42:A44"/>
  </mergeCells>
  <pageMargins left="0.7" right="0.7" top="0.75" bottom="0.75" header="0.3" footer="0.3"/>
  <pageSetup paperSize="9" orientation="landscape"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7" workbookViewId="0">
      <selection activeCell="B6" sqref="B6"/>
    </sheetView>
  </sheetViews>
  <sheetFormatPr defaultRowHeight="15" x14ac:dyDescent="0.25"/>
  <cols>
    <col min="1" max="1" width="36.5703125" customWidth="1"/>
    <col min="2" max="2" width="30.28515625" customWidth="1"/>
    <col min="3" max="3" width="10.5703125" customWidth="1"/>
    <col min="4" max="4" width="10.140625" customWidth="1"/>
    <col min="5" max="5" width="10.28515625" customWidth="1"/>
    <col min="6" max="6" width="27.85546875" customWidth="1"/>
  </cols>
  <sheetData>
    <row r="1" spans="1:7" x14ac:dyDescent="0.25">
      <c r="A1" s="61"/>
      <c r="B1" s="61"/>
      <c r="C1" s="61"/>
      <c r="D1" s="61"/>
      <c r="E1" s="61"/>
      <c r="F1" s="61"/>
      <c r="G1" s="61"/>
    </row>
    <row r="2" spans="1:7" x14ac:dyDescent="0.25">
      <c r="A2" s="61"/>
      <c r="B2" s="61"/>
      <c r="C2" s="61"/>
      <c r="D2" s="61"/>
      <c r="E2" s="61"/>
      <c r="F2" s="61"/>
      <c r="G2" s="61"/>
    </row>
    <row r="3" spans="1:7" x14ac:dyDescent="0.25">
      <c r="A3" s="252" t="s">
        <v>48</v>
      </c>
      <c r="B3" s="252"/>
      <c r="C3" s="252"/>
      <c r="D3" s="252"/>
      <c r="E3" s="252"/>
      <c r="F3" s="252"/>
      <c r="G3" s="252"/>
    </row>
    <row r="4" spans="1:7" x14ac:dyDescent="0.25">
      <c r="A4" s="283" t="s">
        <v>61</v>
      </c>
      <c r="B4" s="283"/>
      <c r="C4" s="283"/>
      <c r="D4" s="283"/>
      <c r="E4" s="283"/>
      <c r="F4" s="165"/>
      <c r="G4" s="165"/>
    </row>
    <row r="5" spans="1:7" x14ac:dyDescent="0.25">
      <c r="A5" s="62"/>
      <c r="B5" s="62"/>
      <c r="C5" s="62"/>
      <c r="D5" s="62"/>
      <c r="E5" s="62"/>
      <c r="F5" s="62"/>
      <c r="G5" s="62"/>
    </row>
    <row r="6" spans="1:7" ht="114.75" x14ac:dyDescent="0.25">
      <c r="A6" s="51" t="s">
        <v>49</v>
      </c>
      <c r="B6" s="51" t="s">
        <v>50</v>
      </c>
      <c r="C6" s="51" t="s">
        <v>51</v>
      </c>
      <c r="D6" s="51" t="s">
        <v>52</v>
      </c>
      <c r="E6" s="51" t="s">
        <v>53</v>
      </c>
      <c r="F6" s="51" t="s">
        <v>381</v>
      </c>
      <c r="G6" s="166"/>
    </row>
    <row r="7" spans="1:7" x14ac:dyDescent="0.25">
      <c r="A7" s="45">
        <v>1</v>
      </c>
      <c r="B7" s="45">
        <v>2</v>
      </c>
      <c r="C7" s="45">
        <v>3</v>
      </c>
      <c r="D7" s="45">
        <v>4</v>
      </c>
      <c r="E7" s="45">
        <v>5</v>
      </c>
      <c r="F7" s="45">
        <v>6</v>
      </c>
      <c r="G7" s="167"/>
    </row>
    <row r="8" spans="1:7" x14ac:dyDescent="0.25">
      <c r="A8" s="295" t="s">
        <v>543</v>
      </c>
      <c r="B8" s="22" t="s">
        <v>54</v>
      </c>
      <c r="C8" s="63">
        <f>C9+C10+C11</f>
        <v>155</v>
      </c>
      <c r="D8" s="63">
        <f>D9+D10+D11</f>
        <v>0</v>
      </c>
      <c r="E8" s="63">
        <f>D8/C8*100</f>
        <v>0</v>
      </c>
      <c r="F8" s="295"/>
      <c r="G8" s="168"/>
    </row>
    <row r="9" spans="1:7" x14ac:dyDescent="0.25">
      <c r="A9" s="295"/>
      <c r="B9" s="22" t="s">
        <v>55</v>
      </c>
      <c r="C9" s="63"/>
      <c r="D9" s="63"/>
      <c r="E9" s="63"/>
      <c r="F9" s="295"/>
      <c r="G9" s="168"/>
    </row>
    <row r="10" spans="1:7" x14ac:dyDescent="0.25">
      <c r="A10" s="295"/>
      <c r="B10" s="22" t="s">
        <v>56</v>
      </c>
      <c r="C10" s="63">
        <f>C13</f>
        <v>155</v>
      </c>
      <c r="D10" s="63">
        <f>D13</f>
        <v>0</v>
      </c>
      <c r="E10" s="63">
        <f t="shared" ref="E10:E13" si="0">D10/C10*100</f>
        <v>0</v>
      </c>
      <c r="F10" s="295"/>
      <c r="G10" s="168"/>
    </row>
    <row r="11" spans="1:7" x14ac:dyDescent="0.25">
      <c r="A11" s="295"/>
      <c r="B11" s="67" t="s">
        <v>57</v>
      </c>
      <c r="C11" s="67"/>
      <c r="D11" s="67"/>
      <c r="E11" s="66"/>
      <c r="F11" s="295"/>
      <c r="G11" s="168"/>
    </row>
    <row r="12" spans="1:7" x14ac:dyDescent="0.25">
      <c r="A12" s="254" t="s">
        <v>544</v>
      </c>
      <c r="B12" s="45" t="s">
        <v>55</v>
      </c>
      <c r="C12" s="45"/>
      <c r="D12" s="45"/>
      <c r="E12" s="127"/>
      <c r="F12" s="289" t="s">
        <v>545</v>
      </c>
      <c r="G12" s="167"/>
    </row>
    <row r="13" spans="1:7" x14ac:dyDescent="0.25">
      <c r="A13" s="255"/>
      <c r="B13" s="45" t="s">
        <v>56</v>
      </c>
      <c r="C13" s="77">
        <v>155</v>
      </c>
      <c r="D13" s="45">
        <v>0</v>
      </c>
      <c r="E13" s="127">
        <f t="shared" si="0"/>
        <v>0</v>
      </c>
      <c r="F13" s="289"/>
      <c r="G13" s="167"/>
    </row>
    <row r="14" spans="1:7" ht="81" customHeight="1" x14ac:dyDescent="0.25">
      <c r="A14" s="256"/>
      <c r="B14" s="45" t="s">
        <v>57</v>
      </c>
      <c r="C14" s="45"/>
      <c r="D14" s="45"/>
      <c r="E14" s="127"/>
      <c r="F14" s="289"/>
      <c r="G14" s="167"/>
    </row>
    <row r="15" spans="1:7" x14ac:dyDescent="0.25">
      <c r="A15" s="61"/>
      <c r="B15" s="61"/>
      <c r="C15" s="61"/>
      <c r="D15" s="61"/>
      <c r="E15" s="61"/>
      <c r="F15" s="61"/>
      <c r="G15" s="61"/>
    </row>
    <row r="16" spans="1:7" x14ac:dyDescent="0.25">
      <c r="A16" s="61"/>
      <c r="B16" s="61"/>
      <c r="C16" s="61"/>
      <c r="D16" s="61"/>
      <c r="E16" s="61"/>
      <c r="F16" s="61"/>
      <c r="G16" s="61"/>
    </row>
    <row r="17" spans="1:7" x14ac:dyDescent="0.25">
      <c r="A17" s="61"/>
      <c r="B17" s="61"/>
      <c r="C17" s="61"/>
      <c r="D17" s="61"/>
      <c r="E17" s="61"/>
      <c r="F17" s="61"/>
      <c r="G17" s="61"/>
    </row>
    <row r="18" spans="1:7" x14ac:dyDescent="0.25">
      <c r="A18" s="61"/>
      <c r="B18" s="61"/>
      <c r="C18" s="61"/>
      <c r="D18" s="61"/>
      <c r="E18" s="61"/>
      <c r="F18" s="61"/>
      <c r="G18" s="61"/>
    </row>
    <row r="19" spans="1:7" x14ac:dyDescent="0.25">
      <c r="A19" s="61"/>
      <c r="B19" s="61"/>
      <c r="C19" s="61"/>
      <c r="D19" s="61"/>
      <c r="E19" s="61"/>
      <c r="F19" s="61"/>
      <c r="G19" s="61"/>
    </row>
  </sheetData>
  <mergeCells count="6">
    <mergeCell ref="A3:G3"/>
    <mergeCell ref="A4:E4"/>
    <mergeCell ref="A8:A11"/>
    <mergeCell ref="F8:F11"/>
    <mergeCell ref="A12:A14"/>
    <mergeCell ref="F12:F14"/>
  </mergeCells>
  <pageMargins left="0.7" right="0.7" top="0.75" bottom="0.75" header="0.3" footer="0.3"/>
  <pageSetup paperSize="9" orientation="landscape"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28" workbookViewId="0">
      <selection activeCell="C7" sqref="C7"/>
    </sheetView>
  </sheetViews>
  <sheetFormatPr defaultRowHeight="15" x14ac:dyDescent="0.25"/>
  <cols>
    <col min="1" max="1" width="39.85546875" customWidth="1"/>
    <col min="2" max="2" width="28.85546875" customWidth="1"/>
    <col min="3" max="3" width="11.28515625" customWidth="1"/>
    <col min="4" max="4" width="10.85546875" customWidth="1"/>
    <col min="5" max="5" width="12.28515625" customWidth="1"/>
    <col min="6" max="6" width="25" customWidth="1"/>
  </cols>
  <sheetData>
    <row r="1" spans="1:8" x14ac:dyDescent="0.25">
      <c r="A1" s="252" t="s">
        <v>48</v>
      </c>
      <c r="B1" s="252"/>
      <c r="C1" s="252"/>
      <c r="D1" s="252"/>
      <c r="E1" s="252"/>
      <c r="F1" s="61"/>
    </row>
    <row r="2" spans="1:8" s="1" customFormat="1" x14ac:dyDescent="0.25">
      <c r="A2" s="283" t="s">
        <v>61</v>
      </c>
      <c r="B2" s="283"/>
      <c r="C2" s="283"/>
      <c r="D2" s="283"/>
      <c r="E2" s="283"/>
      <c r="F2" s="61"/>
    </row>
    <row r="3" spans="1:8" x14ac:dyDescent="0.25">
      <c r="A3" s="62"/>
      <c r="B3" s="62"/>
      <c r="C3" s="62"/>
      <c r="D3" s="62"/>
      <c r="E3" s="62"/>
      <c r="F3" s="61"/>
    </row>
    <row r="4" spans="1:8" ht="102" x14ac:dyDescent="0.25">
      <c r="A4" s="51" t="s">
        <v>49</v>
      </c>
      <c r="B4" s="51" t="s">
        <v>50</v>
      </c>
      <c r="C4" s="51" t="s">
        <v>51</v>
      </c>
      <c r="D4" s="51" t="s">
        <v>546</v>
      </c>
      <c r="E4" s="51" t="s">
        <v>53</v>
      </c>
      <c r="F4" s="47" t="s">
        <v>463</v>
      </c>
    </row>
    <row r="5" spans="1:8" x14ac:dyDescent="0.25">
      <c r="A5" s="45">
        <v>1</v>
      </c>
      <c r="B5" s="45">
        <v>2</v>
      </c>
      <c r="C5" s="45">
        <v>3</v>
      </c>
      <c r="D5" s="45">
        <v>4</v>
      </c>
      <c r="E5" s="45">
        <v>5</v>
      </c>
      <c r="F5" s="149"/>
    </row>
    <row r="6" spans="1:8" x14ac:dyDescent="0.25">
      <c r="A6" s="374" t="s">
        <v>547</v>
      </c>
      <c r="B6" s="43" t="s">
        <v>54</v>
      </c>
      <c r="C6" s="174">
        <f>C7+C8+C9</f>
        <v>10466.6</v>
      </c>
      <c r="D6" s="174">
        <f>D7+D8+D9</f>
        <v>6156.9</v>
      </c>
      <c r="E6" s="174">
        <f>D6/C6*100</f>
        <v>58.824260027133924</v>
      </c>
      <c r="F6" s="377"/>
    </row>
    <row r="7" spans="1:8" x14ac:dyDescent="0.25">
      <c r="A7" s="375"/>
      <c r="B7" s="43" t="s">
        <v>55</v>
      </c>
      <c r="C7" s="43"/>
      <c r="D7" s="174"/>
      <c r="E7" s="174"/>
      <c r="F7" s="378"/>
    </row>
    <row r="8" spans="1:8" x14ac:dyDescent="0.25">
      <c r="A8" s="375"/>
      <c r="B8" s="43" t="s">
        <v>56</v>
      </c>
      <c r="C8" s="174">
        <f>C12+C16+C20+C24+C28+C32+C36+C40+C44+C48</f>
        <v>10466.6</v>
      </c>
      <c r="D8" s="174">
        <f>D12+D16+D20+D24+D28+D32+D36+D40+D44+D48</f>
        <v>6156.9</v>
      </c>
      <c r="E8" s="174">
        <f t="shared" ref="E8" si="0">D8/C8*100</f>
        <v>58.824260027133924</v>
      </c>
      <c r="F8" s="378"/>
    </row>
    <row r="9" spans="1:8" ht="22.5" customHeight="1" x14ac:dyDescent="0.25">
      <c r="A9" s="376"/>
      <c r="B9" s="43" t="s">
        <v>57</v>
      </c>
      <c r="C9" s="43"/>
      <c r="D9" s="43"/>
      <c r="E9" s="43"/>
      <c r="F9" s="379"/>
    </row>
    <row r="10" spans="1:8" x14ac:dyDescent="0.25">
      <c r="A10" s="251" t="s">
        <v>548</v>
      </c>
      <c r="B10" s="45"/>
      <c r="C10" s="45"/>
      <c r="D10" s="45"/>
      <c r="E10" s="175"/>
      <c r="F10" s="47"/>
    </row>
    <row r="11" spans="1:8" x14ac:dyDescent="0.25">
      <c r="A11" s="251"/>
      <c r="B11" s="45" t="s">
        <v>55</v>
      </c>
      <c r="C11" s="45"/>
      <c r="D11" s="45"/>
      <c r="E11" s="45"/>
      <c r="F11" s="41"/>
      <c r="H11" s="35"/>
    </row>
    <row r="12" spans="1:8" x14ac:dyDescent="0.25">
      <c r="A12" s="251"/>
      <c r="B12" s="45" t="s">
        <v>56</v>
      </c>
      <c r="C12" s="45">
        <v>1034.4000000000001</v>
      </c>
      <c r="D12" s="45">
        <v>984.4</v>
      </c>
      <c r="E12" s="77">
        <f t="shared" ref="E12" si="1">D12/C12*100</f>
        <v>95.166279969064178</v>
      </c>
      <c r="F12" s="41"/>
    </row>
    <row r="13" spans="1:8" ht="60.75" customHeight="1" x14ac:dyDescent="0.25">
      <c r="A13" s="251"/>
      <c r="B13" s="45" t="s">
        <v>57</v>
      </c>
      <c r="C13" s="45"/>
      <c r="D13" s="45"/>
      <c r="E13" s="45"/>
      <c r="F13" s="41"/>
    </row>
    <row r="14" spans="1:8" x14ac:dyDescent="0.25">
      <c r="A14" s="251" t="s">
        <v>549</v>
      </c>
      <c r="B14" s="45"/>
      <c r="C14" s="45"/>
      <c r="D14" s="45"/>
      <c r="E14" s="175"/>
      <c r="F14" s="41"/>
    </row>
    <row r="15" spans="1:8" x14ac:dyDescent="0.25">
      <c r="A15" s="251"/>
      <c r="B15" s="45" t="s">
        <v>55</v>
      </c>
      <c r="C15" s="45"/>
      <c r="D15" s="45"/>
      <c r="E15" s="45"/>
      <c r="F15" s="41"/>
    </row>
    <row r="16" spans="1:8" x14ac:dyDescent="0.25">
      <c r="A16" s="251"/>
      <c r="B16" s="45" t="s">
        <v>56</v>
      </c>
      <c r="C16" s="45">
        <v>133.30000000000001</v>
      </c>
      <c r="D16" s="45">
        <v>133.30000000000001</v>
      </c>
      <c r="E16" s="77">
        <f t="shared" ref="E16" si="2">D16/C16*100</f>
        <v>100</v>
      </c>
      <c r="F16" s="41"/>
    </row>
    <row r="17" spans="1:6" x14ac:dyDescent="0.25">
      <c r="A17" s="251"/>
      <c r="B17" s="45" t="s">
        <v>57</v>
      </c>
      <c r="C17" s="45"/>
      <c r="D17" s="45"/>
      <c r="E17" s="45"/>
      <c r="F17" s="41"/>
    </row>
    <row r="18" spans="1:6" x14ac:dyDescent="0.25">
      <c r="A18" s="254" t="s">
        <v>550</v>
      </c>
      <c r="B18" s="45"/>
      <c r="C18" s="45"/>
      <c r="D18" s="45"/>
      <c r="E18" s="175"/>
      <c r="F18" s="41"/>
    </row>
    <row r="19" spans="1:6" x14ac:dyDescent="0.25">
      <c r="A19" s="255"/>
      <c r="B19" s="45" t="s">
        <v>55</v>
      </c>
      <c r="C19" s="45"/>
      <c r="D19" s="45"/>
      <c r="E19" s="45"/>
      <c r="F19" s="41"/>
    </row>
    <row r="20" spans="1:6" x14ac:dyDescent="0.25">
      <c r="A20" s="255"/>
      <c r="B20" s="45" t="s">
        <v>56</v>
      </c>
      <c r="C20" s="45">
        <v>74.3</v>
      </c>
      <c r="D20" s="45">
        <v>74.3</v>
      </c>
      <c r="E20" s="77">
        <f t="shared" ref="E20" si="3">D20/C20*100</f>
        <v>100</v>
      </c>
      <c r="F20" s="41"/>
    </row>
    <row r="21" spans="1:6" x14ac:dyDescent="0.25">
      <c r="A21" s="256"/>
      <c r="B21" s="45" t="s">
        <v>57</v>
      </c>
      <c r="C21" s="45"/>
      <c r="D21" s="45"/>
      <c r="E21" s="45"/>
      <c r="F21" s="41"/>
    </row>
    <row r="22" spans="1:6" x14ac:dyDescent="0.25">
      <c r="A22" s="251" t="s">
        <v>551</v>
      </c>
      <c r="B22" s="45"/>
      <c r="C22" s="45"/>
      <c r="D22" s="77"/>
      <c r="E22" s="175"/>
      <c r="F22" s="41"/>
    </row>
    <row r="23" spans="1:6" x14ac:dyDescent="0.25">
      <c r="A23" s="251"/>
      <c r="B23" s="45" t="s">
        <v>55</v>
      </c>
      <c r="C23" s="45"/>
      <c r="D23" s="45"/>
      <c r="E23" s="45"/>
      <c r="F23" s="41"/>
    </row>
    <row r="24" spans="1:6" x14ac:dyDescent="0.25">
      <c r="A24" s="251"/>
      <c r="B24" s="45" t="s">
        <v>56</v>
      </c>
      <c r="C24" s="45">
        <v>68.400000000000006</v>
      </c>
      <c r="D24" s="77">
        <v>68.400000000000006</v>
      </c>
      <c r="E24" s="77">
        <f t="shared" ref="E24" si="4">D24/C24*100</f>
        <v>100</v>
      </c>
      <c r="F24" s="41"/>
    </row>
    <row r="25" spans="1:6" x14ac:dyDescent="0.25">
      <c r="A25" s="251"/>
      <c r="B25" s="45" t="s">
        <v>57</v>
      </c>
      <c r="C25" s="45"/>
      <c r="D25" s="45"/>
      <c r="E25" s="45"/>
      <c r="F25" s="41"/>
    </row>
    <row r="26" spans="1:6" x14ac:dyDescent="0.25">
      <c r="A26" s="251" t="s">
        <v>552</v>
      </c>
      <c r="B26" s="45"/>
      <c r="C26" s="77"/>
      <c r="D26" s="45"/>
      <c r="E26" s="175"/>
      <c r="F26" s="41"/>
    </row>
    <row r="27" spans="1:6" x14ac:dyDescent="0.25">
      <c r="A27" s="251"/>
      <c r="B27" s="45" t="s">
        <v>55</v>
      </c>
      <c r="C27" s="45"/>
      <c r="D27" s="45"/>
      <c r="E27" s="45"/>
      <c r="F27" s="41"/>
    </row>
    <row r="28" spans="1:6" x14ac:dyDescent="0.25">
      <c r="A28" s="251"/>
      <c r="B28" s="45" t="s">
        <v>56</v>
      </c>
      <c r="C28" s="77">
        <v>50</v>
      </c>
      <c r="D28" s="77">
        <v>50</v>
      </c>
      <c r="E28" s="77">
        <f t="shared" ref="E28" si="5">D28/C28*100</f>
        <v>100</v>
      </c>
      <c r="F28" s="41"/>
    </row>
    <row r="29" spans="1:6" x14ac:dyDescent="0.25">
      <c r="A29" s="251"/>
      <c r="B29" s="45" t="s">
        <v>57</v>
      </c>
      <c r="C29" s="45"/>
      <c r="D29" s="45"/>
      <c r="E29" s="45"/>
      <c r="F29" s="41"/>
    </row>
    <row r="30" spans="1:6" x14ac:dyDescent="0.25">
      <c r="A30" s="251" t="s">
        <v>553</v>
      </c>
      <c r="B30" s="45" t="s">
        <v>54</v>
      </c>
      <c r="C30" s="45"/>
      <c r="D30" s="45"/>
      <c r="E30" s="175"/>
      <c r="F30" s="41"/>
    </row>
    <row r="31" spans="1:6" x14ac:dyDescent="0.25">
      <c r="A31" s="251"/>
      <c r="B31" s="45" t="s">
        <v>55</v>
      </c>
      <c r="C31" s="45"/>
      <c r="D31" s="45"/>
      <c r="E31" s="45"/>
      <c r="F31" s="41"/>
    </row>
    <row r="32" spans="1:6" x14ac:dyDescent="0.25">
      <c r="A32" s="251"/>
      <c r="B32" s="45" t="s">
        <v>56</v>
      </c>
      <c r="C32" s="45">
        <v>88.8</v>
      </c>
      <c r="D32" s="45">
        <v>88.8</v>
      </c>
      <c r="E32" s="77">
        <f t="shared" ref="E32" si="6">D32/C32*100</f>
        <v>100</v>
      </c>
      <c r="F32" s="41"/>
    </row>
    <row r="33" spans="1:6" x14ac:dyDescent="0.25">
      <c r="A33" s="251"/>
      <c r="B33" s="45" t="s">
        <v>57</v>
      </c>
      <c r="C33" s="45"/>
      <c r="D33" s="45"/>
      <c r="E33" s="45"/>
      <c r="F33" s="41"/>
    </row>
    <row r="34" spans="1:6" x14ac:dyDescent="0.25">
      <c r="A34" s="251" t="s">
        <v>554</v>
      </c>
      <c r="B34" s="45" t="s">
        <v>54</v>
      </c>
      <c r="C34" s="77"/>
      <c r="D34" s="45"/>
      <c r="E34" s="175"/>
      <c r="F34" s="41"/>
    </row>
    <row r="35" spans="1:6" x14ac:dyDescent="0.25">
      <c r="A35" s="251"/>
      <c r="B35" s="45" t="s">
        <v>55</v>
      </c>
      <c r="C35" s="45"/>
      <c r="D35" s="45"/>
      <c r="E35" s="45"/>
      <c r="F35" s="41"/>
    </row>
    <row r="36" spans="1:6" x14ac:dyDescent="0.25">
      <c r="A36" s="251"/>
      <c r="B36" s="45" t="s">
        <v>56</v>
      </c>
      <c r="C36" s="77">
        <v>378</v>
      </c>
      <c r="D36" s="77">
        <v>378</v>
      </c>
      <c r="E36" s="77">
        <f t="shared" ref="E36" si="7">D36/C36*100</f>
        <v>100</v>
      </c>
      <c r="F36" s="41"/>
    </row>
    <row r="37" spans="1:6" x14ac:dyDescent="0.25">
      <c r="A37" s="251"/>
      <c r="B37" s="45" t="s">
        <v>57</v>
      </c>
      <c r="C37" s="45"/>
      <c r="D37" s="45"/>
      <c r="E37" s="45"/>
      <c r="F37" s="41"/>
    </row>
    <row r="38" spans="1:6" x14ac:dyDescent="0.25">
      <c r="A38" s="251" t="s">
        <v>555</v>
      </c>
      <c r="B38" s="45" t="s">
        <v>54</v>
      </c>
      <c r="C38" s="77"/>
      <c r="D38" s="45"/>
      <c r="E38" s="175"/>
      <c r="F38" s="41"/>
    </row>
    <row r="39" spans="1:6" x14ac:dyDescent="0.25">
      <c r="A39" s="251"/>
      <c r="B39" s="45" t="s">
        <v>55</v>
      </c>
      <c r="C39" s="45"/>
      <c r="D39" s="45"/>
      <c r="E39" s="45"/>
      <c r="F39" s="41"/>
    </row>
    <row r="40" spans="1:6" x14ac:dyDescent="0.25">
      <c r="A40" s="251"/>
      <c r="B40" s="45" t="s">
        <v>56</v>
      </c>
      <c r="C40" s="77">
        <v>70</v>
      </c>
      <c r="D40" s="77">
        <v>70</v>
      </c>
      <c r="E40" s="77">
        <f t="shared" ref="E40" si="8">D40/C40*100</f>
        <v>100</v>
      </c>
      <c r="F40" s="41"/>
    </row>
    <row r="41" spans="1:6" x14ac:dyDescent="0.25">
      <c r="A41" s="251"/>
      <c r="B41" s="45" t="s">
        <v>57</v>
      </c>
      <c r="C41" s="45"/>
      <c r="D41" s="45"/>
      <c r="E41" s="45"/>
      <c r="F41" s="41"/>
    </row>
    <row r="42" spans="1:6" x14ac:dyDescent="0.25">
      <c r="A42" s="251" t="s">
        <v>556</v>
      </c>
      <c r="B42" s="45" t="s">
        <v>54</v>
      </c>
      <c r="C42" s="45"/>
      <c r="D42" s="45"/>
      <c r="E42" s="175"/>
      <c r="F42" s="41"/>
    </row>
    <row r="43" spans="1:6" x14ac:dyDescent="0.25">
      <c r="A43" s="251"/>
      <c r="B43" s="45" t="s">
        <v>55</v>
      </c>
      <c r="C43" s="45"/>
      <c r="D43" s="45"/>
      <c r="E43" s="45"/>
      <c r="F43" s="41"/>
    </row>
    <row r="44" spans="1:6" ht="69" customHeight="1" x14ac:dyDescent="0.25">
      <c r="A44" s="251"/>
      <c r="B44" s="45" t="s">
        <v>56</v>
      </c>
      <c r="C44" s="45">
        <v>8519.4</v>
      </c>
      <c r="D44" s="45">
        <v>4259.7</v>
      </c>
      <c r="E44" s="77">
        <f t="shared" ref="E44" si="9">D44/C44*100</f>
        <v>50</v>
      </c>
      <c r="F44" s="41" t="s">
        <v>540</v>
      </c>
    </row>
    <row r="45" spans="1:6" ht="15.75" customHeight="1" x14ac:dyDescent="0.25">
      <c r="A45" s="251"/>
      <c r="B45" s="45" t="s">
        <v>57</v>
      </c>
      <c r="C45" s="45"/>
      <c r="D45" s="45"/>
      <c r="E45" s="45"/>
      <c r="F45" s="41"/>
    </row>
    <row r="46" spans="1:6" x14ac:dyDescent="0.25">
      <c r="A46" s="251" t="s">
        <v>557</v>
      </c>
      <c r="B46" s="45" t="s">
        <v>54</v>
      </c>
      <c r="C46" s="77"/>
      <c r="D46" s="45"/>
      <c r="E46" s="175"/>
      <c r="F46" s="41"/>
    </row>
    <row r="47" spans="1:6" x14ac:dyDescent="0.25">
      <c r="A47" s="251"/>
      <c r="B47" s="45" t="s">
        <v>55</v>
      </c>
      <c r="C47" s="45"/>
      <c r="D47" s="45"/>
      <c r="E47" s="45"/>
      <c r="F47" s="41"/>
    </row>
    <row r="48" spans="1:6" x14ac:dyDescent="0.25">
      <c r="A48" s="251"/>
      <c r="B48" s="45" t="s">
        <v>56</v>
      </c>
      <c r="C48" s="77">
        <v>50</v>
      </c>
      <c r="D48" s="77">
        <v>50</v>
      </c>
      <c r="E48" s="77">
        <f t="shared" ref="E48" si="10">D48/C48*100</f>
        <v>100</v>
      </c>
      <c r="F48" s="41"/>
    </row>
    <row r="49" spans="1:6" ht="47.25" customHeight="1" x14ac:dyDescent="0.25">
      <c r="A49" s="251"/>
      <c r="B49" s="45" t="s">
        <v>57</v>
      </c>
      <c r="C49" s="45"/>
      <c r="D49" s="45"/>
      <c r="E49" s="45"/>
      <c r="F49" s="41"/>
    </row>
  </sheetData>
  <mergeCells count="14">
    <mergeCell ref="A46:A49"/>
    <mergeCell ref="A30:A33"/>
    <mergeCell ref="A34:A37"/>
    <mergeCell ref="A38:A41"/>
    <mergeCell ref="A22:A25"/>
    <mergeCell ref="A26:A29"/>
    <mergeCell ref="A1:E1"/>
    <mergeCell ref="A6:A9"/>
    <mergeCell ref="A42:A45"/>
    <mergeCell ref="F6:F9"/>
    <mergeCell ref="A10:A13"/>
    <mergeCell ref="A14:A17"/>
    <mergeCell ref="A2:E2"/>
    <mergeCell ref="A18:A21"/>
  </mergeCells>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0" workbookViewId="0">
      <selection activeCell="A5" sqref="A5"/>
    </sheetView>
  </sheetViews>
  <sheetFormatPr defaultRowHeight="15" x14ac:dyDescent="0.25"/>
  <cols>
    <col min="1" max="1" width="34.42578125" customWidth="1"/>
    <col min="2" max="2" width="24.85546875" customWidth="1"/>
    <col min="3" max="3" width="11.28515625" customWidth="1"/>
    <col min="4" max="4" width="10.28515625" customWidth="1"/>
    <col min="5" max="5" width="10.140625" customWidth="1"/>
    <col min="6" max="6" width="27.85546875" customWidth="1"/>
  </cols>
  <sheetData>
    <row r="1" spans="1:6" s="1" customFormat="1" x14ac:dyDescent="0.25">
      <c r="A1" s="61"/>
      <c r="B1" s="61"/>
      <c r="C1" s="61"/>
      <c r="D1" s="61"/>
      <c r="E1" s="61"/>
      <c r="F1" s="61"/>
    </row>
    <row r="2" spans="1:6" x14ac:dyDescent="0.25">
      <c r="A2" s="252" t="s">
        <v>48</v>
      </c>
      <c r="B2" s="252"/>
      <c r="C2" s="252"/>
      <c r="D2" s="252"/>
      <c r="E2" s="252"/>
      <c r="F2" s="61"/>
    </row>
    <row r="3" spans="1:6" s="1" customFormat="1" x14ac:dyDescent="0.25">
      <c r="A3" s="165"/>
      <c r="B3" s="165" t="s">
        <v>61</v>
      </c>
      <c r="C3" s="165"/>
      <c r="D3" s="165"/>
      <c r="E3" s="165"/>
      <c r="F3" s="61"/>
    </row>
    <row r="4" spans="1:6" x14ac:dyDescent="0.25">
      <c r="A4" s="62"/>
      <c r="B4" s="62"/>
      <c r="C4" s="62"/>
      <c r="D4" s="62"/>
      <c r="E4" s="62"/>
      <c r="F4" s="61"/>
    </row>
    <row r="5" spans="1:6" ht="101.25" customHeight="1" x14ac:dyDescent="0.25">
      <c r="A5" s="51" t="s">
        <v>49</v>
      </c>
      <c r="B5" s="51" t="s">
        <v>50</v>
      </c>
      <c r="C5" s="51" t="s">
        <v>51</v>
      </c>
      <c r="D5" s="51" t="s">
        <v>52</v>
      </c>
      <c r="E5" s="51" t="s">
        <v>53</v>
      </c>
      <c r="F5" s="38" t="s">
        <v>129</v>
      </c>
    </row>
    <row r="6" spans="1:6" x14ac:dyDescent="0.25">
      <c r="A6" s="45">
        <v>1</v>
      </c>
      <c r="B6" s="45">
        <v>2</v>
      </c>
      <c r="C6" s="45">
        <v>3</v>
      </c>
      <c r="D6" s="45">
        <v>4</v>
      </c>
      <c r="E6" s="45">
        <v>5</v>
      </c>
      <c r="F6" s="57">
        <v>6</v>
      </c>
    </row>
    <row r="7" spans="1:6" x14ac:dyDescent="0.25">
      <c r="A7" s="253" t="s">
        <v>62</v>
      </c>
      <c r="B7" s="43" t="s">
        <v>54</v>
      </c>
      <c r="C7" s="43">
        <f>C8+C9+C10</f>
        <v>1660.8</v>
      </c>
      <c r="D7" s="43">
        <f>D8+D9+D10</f>
        <v>0</v>
      </c>
      <c r="E7" s="43">
        <f>D7/C7*100</f>
        <v>0</v>
      </c>
      <c r="F7" s="149"/>
    </row>
    <row r="8" spans="1:6" x14ac:dyDescent="0.25">
      <c r="A8" s="253"/>
      <c r="B8" s="43" t="s">
        <v>55</v>
      </c>
      <c r="C8" s="43">
        <f t="shared" ref="C8:D10" si="0">C11+C14+C17</f>
        <v>0</v>
      </c>
      <c r="D8" s="43">
        <f t="shared" si="0"/>
        <v>0</v>
      </c>
      <c r="E8" s="43"/>
      <c r="F8" s="149"/>
    </row>
    <row r="9" spans="1:6" x14ac:dyDescent="0.25">
      <c r="A9" s="253"/>
      <c r="B9" s="43" t="s">
        <v>56</v>
      </c>
      <c r="C9" s="43">
        <f t="shared" si="0"/>
        <v>1660.8</v>
      </c>
      <c r="D9" s="43">
        <f t="shared" si="0"/>
        <v>0</v>
      </c>
      <c r="E9" s="43">
        <f t="shared" ref="E9:E15" si="1">D9/C9*100</f>
        <v>0</v>
      </c>
      <c r="F9" s="149"/>
    </row>
    <row r="10" spans="1:6" ht="29.25" customHeight="1" x14ac:dyDescent="0.25">
      <c r="A10" s="253"/>
      <c r="B10" s="43" t="s">
        <v>57</v>
      </c>
      <c r="C10" s="43">
        <f t="shared" si="0"/>
        <v>0</v>
      </c>
      <c r="D10" s="43">
        <f t="shared" si="0"/>
        <v>0</v>
      </c>
      <c r="E10" s="43"/>
      <c r="F10" s="149"/>
    </row>
    <row r="11" spans="1:6" x14ac:dyDescent="0.25">
      <c r="A11" s="254" t="s">
        <v>184</v>
      </c>
      <c r="B11" s="21" t="s">
        <v>55</v>
      </c>
      <c r="C11" s="45"/>
      <c r="D11" s="45"/>
      <c r="E11" s="45"/>
      <c r="F11" s="264" t="s">
        <v>445</v>
      </c>
    </row>
    <row r="12" spans="1:6" x14ac:dyDescent="0.25">
      <c r="A12" s="255"/>
      <c r="B12" s="21" t="s">
        <v>56</v>
      </c>
      <c r="C12" s="45">
        <v>1360.8</v>
      </c>
      <c r="D12" s="45">
        <v>0</v>
      </c>
      <c r="E12" s="45">
        <f t="shared" si="1"/>
        <v>0</v>
      </c>
      <c r="F12" s="265"/>
    </row>
    <row r="13" spans="1:6" x14ac:dyDescent="0.25">
      <c r="A13" s="256"/>
      <c r="B13" s="21" t="s">
        <v>57</v>
      </c>
      <c r="C13" s="45"/>
      <c r="D13" s="45"/>
      <c r="E13" s="45"/>
      <c r="F13" s="266"/>
    </row>
    <row r="14" spans="1:6" x14ac:dyDescent="0.25">
      <c r="A14" s="254" t="s">
        <v>185</v>
      </c>
      <c r="B14" s="21" t="s">
        <v>55</v>
      </c>
      <c r="C14" s="45"/>
      <c r="D14" s="45"/>
      <c r="E14" s="45"/>
      <c r="F14" s="264" t="s">
        <v>446</v>
      </c>
    </row>
    <row r="15" spans="1:6" x14ac:dyDescent="0.25">
      <c r="A15" s="255"/>
      <c r="B15" s="21" t="s">
        <v>56</v>
      </c>
      <c r="C15" s="45">
        <v>300</v>
      </c>
      <c r="D15" s="45">
        <v>0</v>
      </c>
      <c r="E15" s="45">
        <f t="shared" si="1"/>
        <v>0</v>
      </c>
      <c r="F15" s="267"/>
    </row>
    <row r="16" spans="1:6" x14ac:dyDescent="0.25">
      <c r="A16" s="256"/>
      <c r="B16" s="21" t="s">
        <v>57</v>
      </c>
      <c r="C16" s="45"/>
      <c r="D16" s="45"/>
      <c r="E16" s="45"/>
      <c r="F16" s="268"/>
    </row>
    <row r="17" spans="1:6" x14ac:dyDescent="0.25">
      <c r="A17" s="254"/>
      <c r="B17" s="21"/>
      <c r="C17" s="45"/>
      <c r="D17" s="45"/>
      <c r="E17" s="45"/>
      <c r="F17" s="57"/>
    </row>
    <row r="18" spans="1:6" x14ac:dyDescent="0.25">
      <c r="A18" s="255"/>
      <c r="B18" s="21"/>
      <c r="C18" s="45"/>
      <c r="D18" s="45"/>
      <c r="E18" s="45"/>
      <c r="F18" s="57"/>
    </row>
    <row r="19" spans="1:6" x14ac:dyDescent="0.25">
      <c r="A19" s="256"/>
      <c r="B19" s="21"/>
      <c r="C19" s="45"/>
      <c r="D19" s="45"/>
      <c r="E19" s="45"/>
      <c r="F19" s="57"/>
    </row>
    <row r="20" spans="1:6" x14ac:dyDescent="0.25">
      <c r="A20" s="263" t="s">
        <v>63</v>
      </c>
      <c r="B20" s="46" t="s">
        <v>54</v>
      </c>
      <c r="C20" s="162">
        <f>C21+C22+C23</f>
        <v>50</v>
      </c>
      <c r="D20" s="162">
        <f>D21+D22+D23</f>
        <v>0</v>
      </c>
      <c r="E20" s="46">
        <f>D20/C20*100</f>
        <v>0</v>
      </c>
      <c r="F20" s="82"/>
    </row>
    <row r="21" spans="1:6" x14ac:dyDescent="0.25">
      <c r="A21" s="263"/>
      <c r="B21" s="46" t="s">
        <v>55</v>
      </c>
      <c r="C21" s="46">
        <f>C24</f>
        <v>0</v>
      </c>
      <c r="D21" s="46">
        <v>0</v>
      </c>
      <c r="E21" s="46"/>
      <c r="F21" s="82"/>
    </row>
    <row r="22" spans="1:6" x14ac:dyDescent="0.25">
      <c r="A22" s="263"/>
      <c r="B22" s="46" t="s">
        <v>56</v>
      </c>
      <c r="C22" s="162">
        <f>C25</f>
        <v>50</v>
      </c>
      <c r="D22" s="46">
        <v>0</v>
      </c>
      <c r="E22" s="46">
        <f t="shared" ref="E22:E25" si="2">D22/C22*100</f>
        <v>0</v>
      </c>
      <c r="F22" s="82"/>
    </row>
    <row r="23" spans="1:6" ht="26.25" customHeight="1" x14ac:dyDescent="0.25">
      <c r="A23" s="263"/>
      <c r="B23" s="46" t="s">
        <v>57</v>
      </c>
      <c r="C23" s="46"/>
      <c r="D23" s="46"/>
      <c r="E23" s="46"/>
      <c r="F23" s="82"/>
    </row>
    <row r="24" spans="1:6" x14ac:dyDescent="0.25">
      <c r="A24" s="254" t="s">
        <v>64</v>
      </c>
      <c r="B24" s="21" t="s">
        <v>55</v>
      </c>
      <c r="C24" s="45"/>
      <c r="D24" s="45"/>
      <c r="E24" s="45"/>
      <c r="F24" s="264" t="s">
        <v>447</v>
      </c>
    </row>
    <row r="25" spans="1:6" x14ac:dyDescent="0.25">
      <c r="A25" s="255"/>
      <c r="B25" s="21" t="s">
        <v>56</v>
      </c>
      <c r="C25" s="45">
        <v>50</v>
      </c>
      <c r="D25" s="45">
        <v>0</v>
      </c>
      <c r="E25" s="45">
        <f t="shared" si="2"/>
        <v>0</v>
      </c>
      <c r="F25" s="267"/>
    </row>
    <row r="26" spans="1:6" x14ac:dyDescent="0.25">
      <c r="A26" s="256"/>
      <c r="B26" s="21" t="s">
        <v>57</v>
      </c>
      <c r="C26" s="45"/>
      <c r="D26" s="45"/>
      <c r="E26" s="45"/>
      <c r="F26" s="268"/>
    </row>
  </sheetData>
  <mergeCells count="10">
    <mergeCell ref="F11:F13"/>
    <mergeCell ref="F14:F16"/>
    <mergeCell ref="F24:F26"/>
    <mergeCell ref="A24:A26"/>
    <mergeCell ref="A2:E2"/>
    <mergeCell ref="A7:A10"/>
    <mergeCell ref="A11:A13"/>
    <mergeCell ref="A14:A16"/>
    <mergeCell ref="A17:A19"/>
    <mergeCell ref="A20:A23"/>
  </mergeCell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22" sqref="E22"/>
    </sheetView>
  </sheetViews>
  <sheetFormatPr defaultRowHeight="15" x14ac:dyDescent="0.25"/>
  <cols>
    <col min="1" max="1" width="45.5703125" customWidth="1"/>
    <col min="2" max="2" width="29" customWidth="1"/>
    <col min="3" max="3" width="12.7109375" customWidth="1"/>
    <col min="4" max="5" width="11.28515625" customWidth="1"/>
    <col min="6" max="6" width="25.28515625" customWidth="1"/>
  </cols>
  <sheetData>
    <row r="1" spans="1:6" x14ac:dyDescent="0.25">
      <c r="A1" s="252" t="s">
        <v>564</v>
      </c>
      <c r="B1" s="252"/>
      <c r="C1" s="252"/>
      <c r="D1" s="252"/>
      <c r="E1" s="252"/>
      <c r="F1" s="61"/>
    </row>
    <row r="2" spans="1:6" s="1" customFormat="1" x14ac:dyDescent="0.25">
      <c r="A2" s="283" t="s">
        <v>61</v>
      </c>
      <c r="B2" s="283"/>
      <c r="C2" s="283"/>
      <c r="D2" s="283"/>
      <c r="E2" s="283"/>
      <c r="F2" s="61"/>
    </row>
    <row r="3" spans="1:6" x14ac:dyDescent="0.25">
      <c r="A3" s="62"/>
      <c r="B3" s="62"/>
      <c r="C3" s="62"/>
      <c r="D3" s="62"/>
      <c r="E3" s="62"/>
      <c r="F3" s="61"/>
    </row>
    <row r="4" spans="1:6" ht="102" x14ac:dyDescent="0.25">
      <c r="A4" s="47" t="s">
        <v>49</v>
      </c>
      <c r="B4" s="47" t="s">
        <v>50</v>
      </c>
      <c r="C4" s="47" t="s">
        <v>51</v>
      </c>
      <c r="D4" s="47" t="s">
        <v>52</v>
      </c>
      <c r="E4" s="47" t="s">
        <v>53</v>
      </c>
      <c r="F4" s="47" t="s">
        <v>463</v>
      </c>
    </row>
    <row r="5" spans="1:6" x14ac:dyDescent="0.25">
      <c r="A5" s="45">
        <v>1</v>
      </c>
      <c r="B5" s="45">
        <v>2</v>
      </c>
      <c r="C5" s="45">
        <v>3</v>
      </c>
      <c r="D5" s="45">
        <v>4</v>
      </c>
      <c r="E5" s="45">
        <v>5</v>
      </c>
      <c r="F5" s="55">
        <v>6</v>
      </c>
    </row>
    <row r="6" spans="1:6" x14ac:dyDescent="0.25">
      <c r="A6" s="380" t="s">
        <v>559</v>
      </c>
      <c r="B6" s="43" t="s">
        <v>54</v>
      </c>
      <c r="C6" s="43">
        <f>C8</f>
        <v>8282.2999999999993</v>
      </c>
      <c r="D6" s="124">
        <f>D8</f>
        <v>3142.3</v>
      </c>
      <c r="E6" s="174">
        <f>D6/C6*100</f>
        <v>37.939944218393443</v>
      </c>
      <c r="F6" s="176"/>
    </row>
    <row r="7" spans="1:6" x14ac:dyDescent="0.25">
      <c r="A7" s="381"/>
      <c r="B7" s="43"/>
      <c r="C7" s="43"/>
      <c r="D7" s="124"/>
      <c r="E7" s="43"/>
      <c r="F7" s="176"/>
    </row>
    <row r="8" spans="1:6" x14ac:dyDescent="0.25">
      <c r="A8" s="381"/>
      <c r="B8" s="43" t="s">
        <v>56</v>
      </c>
      <c r="C8" s="174">
        <f>C11+C14+C17+C20+C22</f>
        <v>8282.2999999999993</v>
      </c>
      <c r="D8" s="174">
        <f>D11+D14+D17+D20+D22</f>
        <v>3142.3</v>
      </c>
      <c r="E8" s="174">
        <f t="shared" ref="E8:E14" si="0">D8/C8*100</f>
        <v>37.939944218393443</v>
      </c>
      <c r="F8" s="176"/>
    </row>
    <row r="9" spans="1:6" x14ac:dyDescent="0.25">
      <c r="A9" s="382"/>
      <c r="B9" s="43"/>
      <c r="C9" s="43"/>
      <c r="D9" s="123"/>
      <c r="E9" s="43"/>
      <c r="F9" s="176"/>
    </row>
    <row r="10" spans="1:6" x14ac:dyDescent="0.25">
      <c r="A10" s="254" t="s">
        <v>560</v>
      </c>
      <c r="B10" s="21"/>
      <c r="C10" s="45"/>
      <c r="D10" s="55"/>
      <c r="E10" s="45"/>
      <c r="F10" s="57"/>
    </row>
    <row r="11" spans="1:6" ht="26.25" x14ac:dyDescent="0.25">
      <c r="A11" s="255"/>
      <c r="B11" s="21" t="s">
        <v>56</v>
      </c>
      <c r="C11" s="77">
        <v>423.5</v>
      </c>
      <c r="D11" s="127">
        <v>111.6</v>
      </c>
      <c r="E11" s="77">
        <f t="shared" si="0"/>
        <v>26.351829988193625</v>
      </c>
      <c r="F11" s="50" t="s">
        <v>567</v>
      </c>
    </row>
    <row r="12" spans="1:6" x14ac:dyDescent="0.25">
      <c r="A12" s="256"/>
      <c r="B12" s="21"/>
      <c r="C12" s="77"/>
      <c r="D12" s="127"/>
      <c r="E12" s="77"/>
      <c r="F12" s="57"/>
    </row>
    <row r="13" spans="1:6" x14ac:dyDescent="0.25">
      <c r="A13" s="254" t="s">
        <v>561</v>
      </c>
      <c r="B13" s="21"/>
      <c r="C13" s="77"/>
      <c r="D13" s="127"/>
      <c r="E13" s="77"/>
      <c r="F13" s="57"/>
    </row>
    <row r="14" spans="1:6" x14ac:dyDescent="0.25">
      <c r="A14" s="255"/>
      <c r="B14" s="21" t="s">
        <v>56</v>
      </c>
      <c r="C14" s="77">
        <v>708.6</v>
      </c>
      <c r="D14" s="127">
        <v>672.4</v>
      </c>
      <c r="E14" s="77">
        <f t="shared" si="0"/>
        <v>94.891335026813422</v>
      </c>
      <c r="F14" s="57"/>
    </row>
    <row r="15" spans="1:6" x14ac:dyDescent="0.25">
      <c r="A15" s="256"/>
      <c r="B15" s="21"/>
      <c r="C15" s="77"/>
      <c r="D15" s="127"/>
      <c r="E15" s="77"/>
      <c r="F15" s="57"/>
    </row>
    <row r="16" spans="1:6" x14ac:dyDescent="0.25">
      <c r="A16" s="254" t="s">
        <v>562</v>
      </c>
      <c r="B16" s="45"/>
      <c r="C16" s="77"/>
      <c r="D16" s="127"/>
      <c r="E16" s="77"/>
      <c r="F16" s="57"/>
    </row>
    <row r="17" spans="1:6" ht="26.25" x14ac:dyDescent="0.25">
      <c r="A17" s="255"/>
      <c r="B17" s="21" t="s">
        <v>56</v>
      </c>
      <c r="C17" s="77">
        <v>122.1</v>
      </c>
      <c r="D17" s="127">
        <v>121</v>
      </c>
      <c r="E17" s="77">
        <f>D17/C17*100</f>
        <v>99.099099099099107</v>
      </c>
      <c r="F17" s="50" t="s">
        <v>566</v>
      </c>
    </row>
    <row r="18" spans="1:6" ht="19.5" customHeight="1" x14ac:dyDescent="0.25">
      <c r="A18" s="256"/>
      <c r="B18" s="45"/>
      <c r="C18" s="77"/>
      <c r="D18" s="127"/>
      <c r="E18" s="77"/>
      <c r="F18" s="57"/>
    </row>
    <row r="19" spans="1:6" x14ac:dyDescent="0.25">
      <c r="A19" s="254" t="s">
        <v>563</v>
      </c>
      <c r="B19" s="45"/>
      <c r="C19" s="77"/>
      <c r="D19" s="127"/>
      <c r="E19" s="77"/>
      <c r="F19" s="57"/>
    </row>
    <row r="20" spans="1:6" ht="26.25" x14ac:dyDescent="0.25">
      <c r="A20" s="255"/>
      <c r="B20" s="21" t="s">
        <v>56</v>
      </c>
      <c r="C20" s="77">
        <v>6923.1</v>
      </c>
      <c r="D20" s="127">
        <v>2237.3000000000002</v>
      </c>
      <c r="E20" s="77">
        <f>D20/C20*100</f>
        <v>32.316447834062778</v>
      </c>
      <c r="F20" s="50" t="s">
        <v>565</v>
      </c>
    </row>
    <row r="21" spans="1:6" ht="19.5" customHeight="1" x14ac:dyDescent="0.25">
      <c r="A21" s="256"/>
      <c r="B21" s="45"/>
      <c r="C21" s="45"/>
      <c r="D21" s="55"/>
      <c r="E21" s="45"/>
      <c r="F21" s="57"/>
    </row>
    <row r="22" spans="1:6" ht="26.25" x14ac:dyDescent="0.25">
      <c r="A22" s="54" t="s">
        <v>583</v>
      </c>
      <c r="B22" s="21" t="s">
        <v>56</v>
      </c>
      <c r="C22" s="177">
        <v>105</v>
      </c>
      <c r="D22" s="56">
        <v>0</v>
      </c>
      <c r="E22" s="57">
        <f>D22/C22*100</f>
        <v>0</v>
      </c>
      <c r="F22" s="57"/>
    </row>
    <row r="23" spans="1:6" x14ac:dyDescent="0.25">
      <c r="F23" s="42"/>
    </row>
    <row r="24" spans="1:6" x14ac:dyDescent="0.25">
      <c r="F24" s="42"/>
    </row>
    <row r="25" spans="1:6" x14ac:dyDescent="0.25">
      <c r="F25" s="42"/>
    </row>
    <row r="26" spans="1:6" x14ac:dyDescent="0.25">
      <c r="F26" s="42"/>
    </row>
  </sheetData>
  <mergeCells count="7">
    <mergeCell ref="A19:A21"/>
    <mergeCell ref="A2:E2"/>
    <mergeCell ref="A1:E1"/>
    <mergeCell ref="A6:A9"/>
    <mergeCell ref="A10:A12"/>
    <mergeCell ref="A13:A15"/>
    <mergeCell ref="A16:A1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10" sqref="A10:A12"/>
    </sheetView>
  </sheetViews>
  <sheetFormatPr defaultRowHeight="15" x14ac:dyDescent="0.25"/>
  <cols>
    <col min="1" max="1" width="37.85546875" customWidth="1"/>
    <col min="2" max="2" width="29.140625" customWidth="1"/>
    <col min="3" max="3" width="12" customWidth="1"/>
    <col min="4" max="4" width="11.7109375" customWidth="1"/>
    <col min="5" max="5" width="11.28515625" customWidth="1"/>
    <col min="6" max="6" width="29.140625" customWidth="1"/>
  </cols>
  <sheetData>
    <row r="1" spans="1:6" x14ac:dyDescent="0.25">
      <c r="A1" s="252" t="s">
        <v>564</v>
      </c>
      <c r="B1" s="252"/>
      <c r="C1" s="252"/>
      <c r="D1" s="252"/>
      <c r="E1" s="252"/>
      <c r="F1" s="61"/>
    </row>
    <row r="2" spans="1:6" x14ac:dyDescent="0.25">
      <c r="A2" s="283" t="s">
        <v>61</v>
      </c>
      <c r="B2" s="283"/>
      <c r="C2" s="283"/>
      <c r="D2" s="283"/>
      <c r="E2" s="283"/>
      <c r="F2" s="61"/>
    </row>
    <row r="3" spans="1:6" x14ac:dyDescent="0.25">
      <c r="A3" s="62"/>
      <c r="B3" s="62"/>
      <c r="C3" s="62"/>
      <c r="D3" s="62"/>
      <c r="E3" s="62"/>
      <c r="F3" s="61"/>
    </row>
    <row r="4" spans="1:6" ht="102" x14ac:dyDescent="0.25">
      <c r="A4" s="47" t="s">
        <v>49</v>
      </c>
      <c r="B4" s="47" t="s">
        <v>50</v>
      </c>
      <c r="C4" s="47" t="s">
        <v>51</v>
      </c>
      <c r="D4" s="47" t="s">
        <v>52</v>
      </c>
      <c r="E4" s="47" t="s">
        <v>53</v>
      </c>
      <c r="F4" s="47" t="s">
        <v>463</v>
      </c>
    </row>
    <row r="5" spans="1:6" x14ac:dyDescent="0.25">
      <c r="A5" s="45">
        <v>1</v>
      </c>
      <c r="B5" s="45">
        <v>2</v>
      </c>
      <c r="C5" s="45">
        <v>3</v>
      </c>
      <c r="D5" s="45">
        <v>4</v>
      </c>
      <c r="E5" s="45">
        <v>5</v>
      </c>
      <c r="F5" s="55">
        <v>6</v>
      </c>
    </row>
    <row r="6" spans="1:6" x14ac:dyDescent="0.25">
      <c r="A6" s="380" t="s">
        <v>568</v>
      </c>
      <c r="B6" s="43" t="s">
        <v>54</v>
      </c>
      <c r="C6" s="174">
        <f>C8</f>
        <v>211.2</v>
      </c>
      <c r="D6" s="123">
        <f>D8</f>
        <v>0</v>
      </c>
      <c r="E6" s="174">
        <f>D6/C6*100</f>
        <v>0</v>
      </c>
      <c r="F6" s="176"/>
    </row>
    <row r="7" spans="1:6" x14ac:dyDescent="0.25">
      <c r="A7" s="381"/>
      <c r="B7" s="43"/>
      <c r="C7" s="43"/>
      <c r="D7" s="124"/>
      <c r="E7" s="43"/>
      <c r="F7" s="176"/>
    </row>
    <row r="8" spans="1:6" x14ac:dyDescent="0.25">
      <c r="A8" s="381"/>
      <c r="B8" s="43" t="s">
        <v>56</v>
      </c>
      <c r="C8" s="174">
        <f>C11</f>
        <v>211.2</v>
      </c>
      <c r="D8" s="174">
        <f>D11</f>
        <v>0</v>
      </c>
      <c r="E8" s="174">
        <f t="shared" ref="E8:E11" si="0">D8/C8*100</f>
        <v>0</v>
      </c>
      <c r="F8" s="176"/>
    </row>
    <row r="9" spans="1:6" x14ac:dyDescent="0.25">
      <c r="A9" s="382"/>
      <c r="B9" s="43"/>
      <c r="C9" s="123"/>
      <c r="D9" s="123"/>
      <c r="E9" s="43"/>
      <c r="F9" s="176"/>
    </row>
    <row r="10" spans="1:6" x14ac:dyDescent="0.25">
      <c r="A10" s="251" t="s">
        <v>569</v>
      </c>
      <c r="B10" s="21"/>
      <c r="C10" s="55"/>
      <c r="D10" s="55"/>
      <c r="E10" s="45"/>
      <c r="F10" s="297" t="s">
        <v>584</v>
      </c>
    </row>
    <row r="11" spans="1:6" ht="30.75" customHeight="1" x14ac:dyDescent="0.25">
      <c r="A11" s="251"/>
      <c r="B11" s="21" t="s">
        <v>56</v>
      </c>
      <c r="C11" s="127">
        <v>211.2</v>
      </c>
      <c r="D11" s="127">
        <v>0</v>
      </c>
      <c r="E11" s="77">
        <f t="shared" si="0"/>
        <v>0</v>
      </c>
      <c r="F11" s="298"/>
    </row>
    <row r="12" spans="1:6" ht="43.5" customHeight="1" x14ac:dyDescent="0.25">
      <c r="A12" s="251"/>
      <c r="B12" s="21"/>
      <c r="C12" s="127"/>
      <c r="D12" s="127"/>
      <c r="E12" s="77"/>
      <c r="F12" s="299"/>
    </row>
  </sheetData>
  <mergeCells count="5">
    <mergeCell ref="F10:F12"/>
    <mergeCell ref="A1:E1"/>
    <mergeCell ref="A2:E2"/>
    <mergeCell ref="A6:A9"/>
    <mergeCell ref="A10:A12"/>
  </mergeCells>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opLeftCell="A85" workbookViewId="0">
      <selection activeCell="C89" sqref="C89"/>
    </sheetView>
  </sheetViews>
  <sheetFormatPr defaultRowHeight="15" x14ac:dyDescent="0.25"/>
  <cols>
    <col min="1" max="1" width="37" customWidth="1"/>
    <col min="2" max="2" width="26.140625" customWidth="1"/>
    <col min="3" max="3" width="12.42578125" customWidth="1"/>
    <col min="4" max="5" width="10.85546875" customWidth="1"/>
    <col min="6" max="6" width="30.28515625" customWidth="1"/>
  </cols>
  <sheetData>
    <row r="1" spans="1:6" s="1" customFormat="1" x14ac:dyDescent="0.25">
      <c r="A1" s="61"/>
      <c r="B1" s="61"/>
      <c r="C1" s="61"/>
      <c r="D1" s="61"/>
      <c r="E1" s="61"/>
      <c r="F1" s="61"/>
    </row>
    <row r="2" spans="1:6" x14ac:dyDescent="0.25">
      <c r="A2" s="252" t="s">
        <v>48</v>
      </c>
      <c r="B2" s="252"/>
      <c r="C2" s="252"/>
      <c r="D2" s="252"/>
      <c r="E2" s="252"/>
      <c r="F2" s="61"/>
    </row>
    <row r="3" spans="1:6" s="1" customFormat="1" x14ac:dyDescent="0.25">
      <c r="A3" s="283" t="s">
        <v>61</v>
      </c>
      <c r="B3" s="283"/>
      <c r="C3" s="283"/>
      <c r="D3" s="283"/>
      <c r="E3" s="283"/>
      <c r="F3" s="61"/>
    </row>
    <row r="4" spans="1:6" x14ac:dyDescent="0.25">
      <c r="A4" s="278"/>
      <c r="B4" s="278"/>
      <c r="C4" s="278"/>
      <c r="D4" s="278"/>
      <c r="E4" s="278"/>
      <c r="F4" s="61"/>
    </row>
    <row r="5" spans="1:6" ht="105" customHeight="1" x14ac:dyDescent="0.25">
      <c r="A5" s="51" t="s">
        <v>49</v>
      </c>
      <c r="B5" s="51" t="s">
        <v>50</v>
      </c>
      <c r="C5" s="51" t="s">
        <v>51</v>
      </c>
      <c r="D5" s="51" t="s">
        <v>52</v>
      </c>
      <c r="E5" s="51" t="s">
        <v>53</v>
      </c>
      <c r="F5" s="38" t="s">
        <v>129</v>
      </c>
    </row>
    <row r="6" spans="1:6" x14ac:dyDescent="0.25">
      <c r="A6" s="54">
        <v>1</v>
      </c>
      <c r="B6" s="45">
        <v>2</v>
      </c>
      <c r="C6" s="45">
        <v>3</v>
      </c>
      <c r="D6" s="45">
        <v>4</v>
      </c>
      <c r="E6" s="45">
        <v>5</v>
      </c>
      <c r="F6" s="57">
        <v>6</v>
      </c>
    </row>
    <row r="7" spans="1:6" x14ac:dyDescent="0.25">
      <c r="A7" s="279" t="s">
        <v>39</v>
      </c>
      <c r="B7" s="123" t="s">
        <v>54</v>
      </c>
      <c r="C7" s="123">
        <f>C8+C9+C10</f>
        <v>88795.700000000012</v>
      </c>
      <c r="D7" s="124">
        <f>D8+D9+D10</f>
        <v>31800.649999999998</v>
      </c>
      <c r="E7" s="124">
        <f t="shared" ref="E7:E12" si="0">D7/C7*100</f>
        <v>35.813276994268861</v>
      </c>
      <c r="F7" s="149"/>
    </row>
    <row r="8" spans="1:6" x14ac:dyDescent="0.25">
      <c r="A8" s="279"/>
      <c r="B8" s="123" t="s">
        <v>55</v>
      </c>
      <c r="C8" s="124">
        <f t="shared" ref="C8:D10" si="1">C11+C32+C38+C44+C77+C89</f>
        <v>80721.100000000006</v>
      </c>
      <c r="D8" s="124">
        <f t="shared" si="1"/>
        <v>30209.85</v>
      </c>
      <c r="E8" s="124">
        <f t="shared" si="0"/>
        <v>37.424973148284643</v>
      </c>
      <c r="F8" s="149"/>
    </row>
    <row r="9" spans="1:6" x14ac:dyDescent="0.25">
      <c r="A9" s="279"/>
      <c r="B9" s="123" t="s">
        <v>56</v>
      </c>
      <c r="C9" s="124">
        <f t="shared" si="1"/>
        <v>8074.6</v>
      </c>
      <c r="D9" s="124">
        <f t="shared" si="1"/>
        <v>1590.8</v>
      </c>
      <c r="E9" s="124">
        <f t="shared" si="0"/>
        <v>19.701285512595049</v>
      </c>
      <c r="F9" s="149"/>
    </row>
    <row r="10" spans="1:6" x14ac:dyDescent="0.25">
      <c r="A10" s="279"/>
      <c r="B10" s="123" t="s">
        <v>57</v>
      </c>
      <c r="C10" s="124">
        <f t="shared" si="1"/>
        <v>0</v>
      </c>
      <c r="D10" s="124">
        <f t="shared" si="1"/>
        <v>0</v>
      </c>
      <c r="E10" s="124"/>
      <c r="F10" s="149"/>
    </row>
    <row r="11" spans="1:6" x14ac:dyDescent="0.25">
      <c r="A11" s="280" t="s">
        <v>84</v>
      </c>
      <c r="B11" s="160" t="s">
        <v>55</v>
      </c>
      <c r="C11" s="124">
        <f t="shared" ref="C11:D13" si="2">C14+C17+C20+C23+C26+C29</f>
        <v>64659.700000000004</v>
      </c>
      <c r="D11" s="124">
        <f t="shared" si="2"/>
        <v>23324.6</v>
      </c>
      <c r="E11" s="124">
        <f t="shared" si="0"/>
        <v>36.072855271521512</v>
      </c>
      <c r="F11" s="149"/>
    </row>
    <row r="12" spans="1:6" x14ac:dyDescent="0.25">
      <c r="A12" s="281"/>
      <c r="B12" s="160" t="s">
        <v>56</v>
      </c>
      <c r="C12" s="124">
        <f t="shared" si="2"/>
        <v>500</v>
      </c>
      <c r="D12" s="124">
        <f t="shared" si="2"/>
        <v>0</v>
      </c>
      <c r="E12" s="124">
        <f t="shared" si="0"/>
        <v>0</v>
      </c>
      <c r="F12" s="149"/>
    </row>
    <row r="13" spans="1:6" x14ac:dyDescent="0.25">
      <c r="A13" s="282"/>
      <c r="B13" s="160" t="s">
        <v>57</v>
      </c>
      <c r="C13" s="124">
        <f t="shared" si="2"/>
        <v>0</v>
      </c>
      <c r="D13" s="124">
        <f t="shared" si="2"/>
        <v>0</v>
      </c>
      <c r="E13" s="124"/>
      <c r="F13" s="149"/>
    </row>
    <row r="14" spans="1:6" ht="51" customHeight="1" x14ac:dyDescent="0.25">
      <c r="A14" s="275" t="s">
        <v>65</v>
      </c>
      <c r="B14" s="184" t="s">
        <v>55</v>
      </c>
      <c r="C14" s="55">
        <v>34643.800000000003</v>
      </c>
      <c r="D14" s="127">
        <v>14248.1</v>
      </c>
      <c r="E14" s="127">
        <f>D14/C14*100</f>
        <v>41.127416738348558</v>
      </c>
      <c r="F14" s="26" t="s">
        <v>449</v>
      </c>
    </row>
    <row r="15" spans="1:6" x14ac:dyDescent="0.25">
      <c r="A15" s="276"/>
      <c r="B15" s="184" t="s">
        <v>56</v>
      </c>
      <c r="C15" s="55"/>
      <c r="D15" s="55"/>
      <c r="E15" s="127"/>
      <c r="F15" s="149"/>
    </row>
    <row r="16" spans="1:6" x14ac:dyDescent="0.25">
      <c r="A16" s="277"/>
      <c r="B16" s="184" t="s">
        <v>57</v>
      </c>
      <c r="C16" s="55"/>
      <c r="D16" s="55"/>
      <c r="E16" s="127"/>
      <c r="F16" s="149"/>
    </row>
    <row r="17" spans="1:6" ht="51.75" x14ac:dyDescent="0.25">
      <c r="A17" s="275" t="s">
        <v>66</v>
      </c>
      <c r="B17" s="184" t="s">
        <v>55</v>
      </c>
      <c r="C17" s="127">
        <v>15641</v>
      </c>
      <c r="D17" s="127">
        <v>6253.5</v>
      </c>
      <c r="E17" s="127">
        <f>D17/C17*100</f>
        <v>39.981458985998337</v>
      </c>
      <c r="F17" s="26" t="s">
        <v>449</v>
      </c>
    </row>
    <row r="18" spans="1:6" x14ac:dyDescent="0.25">
      <c r="A18" s="276"/>
      <c r="B18" s="184" t="s">
        <v>56</v>
      </c>
      <c r="C18" s="127"/>
      <c r="D18" s="127"/>
      <c r="E18" s="127"/>
      <c r="F18" s="26"/>
    </row>
    <row r="19" spans="1:6" x14ac:dyDescent="0.25">
      <c r="A19" s="277"/>
      <c r="B19" s="184" t="s">
        <v>57</v>
      </c>
      <c r="C19" s="127"/>
      <c r="D19" s="127"/>
      <c r="E19" s="127"/>
      <c r="F19" s="26"/>
    </row>
    <row r="20" spans="1:6" ht="51.75" x14ac:dyDescent="0.25">
      <c r="A20" s="275" t="s">
        <v>67</v>
      </c>
      <c r="B20" s="184" t="s">
        <v>55</v>
      </c>
      <c r="C20" s="127">
        <v>699</v>
      </c>
      <c r="D20" s="127">
        <v>269.89999999999998</v>
      </c>
      <c r="E20" s="127">
        <f>D20/C20*100</f>
        <v>38.612303290414872</v>
      </c>
      <c r="F20" s="26" t="s">
        <v>449</v>
      </c>
    </row>
    <row r="21" spans="1:6" x14ac:dyDescent="0.25">
      <c r="A21" s="276"/>
      <c r="B21" s="184" t="s">
        <v>56</v>
      </c>
      <c r="C21" s="127"/>
      <c r="D21" s="55"/>
      <c r="E21" s="127"/>
      <c r="F21" s="185"/>
    </row>
    <row r="22" spans="1:6" x14ac:dyDescent="0.25">
      <c r="A22" s="277"/>
      <c r="B22" s="184" t="s">
        <v>57</v>
      </c>
      <c r="C22" s="127"/>
      <c r="D22" s="55"/>
      <c r="E22" s="127"/>
      <c r="F22" s="185"/>
    </row>
    <row r="23" spans="1:6" ht="51.75" x14ac:dyDescent="0.25">
      <c r="A23" s="275" t="s">
        <v>68</v>
      </c>
      <c r="B23" s="184" t="s">
        <v>55</v>
      </c>
      <c r="C23" s="127">
        <v>4587.8999999999996</v>
      </c>
      <c r="D23" s="55">
        <v>1826.1</v>
      </c>
      <c r="E23" s="127">
        <f>D23/C23*100</f>
        <v>39.802524030602235</v>
      </c>
      <c r="F23" s="26" t="s">
        <v>449</v>
      </c>
    </row>
    <row r="24" spans="1:6" x14ac:dyDescent="0.25">
      <c r="A24" s="276"/>
      <c r="B24" s="184" t="s">
        <v>56</v>
      </c>
      <c r="C24" s="127"/>
      <c r="D24" s="55"/>
      <c r="E24" s="127"/>
      <c r="F24" s="149"/>
    </row>
    <row r="25" spans="1:6" x14ac:dyDescent="0.25">
      <c r="A25" s="277"/>
      <c r="B25" s="184" t="s">
        <v>57</v>
      </c>
      <c r="C25" s="127"/>
      <c r="D25" s="55"/>
      <c r="E25" s="127"/>
      <c r="F25" s="149"/>
    </row>
    <row r="26" spans="1:6" x14ac:dyDescent="0.25">
      <c r="A26" s="275" t="s">
        <v>69</v>
      </c>
      <c r="B26" s="184" t="s">
        <v>55</v>
      </c>
      <c r="C26" s="55">
        <v>0</v>
      </c>
      <c r="D26" s="55"/>
      <c r="E26" s="127"/>
      <c r="F26" s="149"/>
    </row>
    <row r="27" spans="1:6" ht="25.5" x14ac:dyDescent="0.25">
      <c r="A27" s="276"/>
      <c r="B27" s="184" t="s">
        <v>56</v>
      </c>
      <c r="C27" s="127">
        <v>500</v>
      </c>
      <c r="D27" s="55">
        <v>0</v>
      </c>
      <c r="E27" s="127">
        <f>D27/C27*100</f>
        <v>0</v>
      </c>
      <c r="F27" s="27" t="s">
        <v>450</v>
      </c>
    </row>
    <row r="28" spans="1:6" x14ac:dyDescent="0.25">
      <c r="A28" s="277"/>
      <c r="B28" s="184" t="s">
        <v>57</v>
      </c>
      <c r="C28" s="127"/>
      <c r="D28" s="55"/>
      <c r="E28" s="127"/>
      <c r="F28" s="186"/>
    </row>
    <row r="29" spans="1:6" x14ac:dyDescent="0.25">
      <c r="A29" s="275" t="s">
        <v>70</v>
      </c>
      <c r="B29" s="184" t="s">
        <v>55</v>
      </c>
      <c r="C29" s="127">
        <v>9088</v>
      </c>
      <c r="D29" s="127">
        <v>727</v>
      </c>
      <c r="E29" s="127">
        <f>D29/C29*100</f>
        <v>7.99955985915493</v>
      </c>
      <c r="F29" s="269" t="s">
        <v>590</v>
      </c>
    </row>
    <row r="30" spans="1:6" x14ac:dyDescent="0.25">
      <c r="A30" s="276"/>
      <c r="B30" s="184" t="s">
        <v>56</v>
      </c>
      <c r="C30" s="55"/>
      <c r="D30" s="55"/>
      <c r="E30" s="127"/>
      <c r="F30" s="270"/>
    </row>
    <row r="31" spans="1:6" ht="46.5" customHeight="1" x14ac:dyDescent="0.25">
      <c r="A31" s="277"/>
      <c r="B31" s="184" t="s">
        <v>57</v>
      </c>
      <c r="C31" s="55"/>
      <c r="D31" s="55"/>
      <c r="E31" s="127"/>
      <c r="F31" s="271"/>
    </row>
    <row r="32" spans="1:6" x14ac:dyDescent="0.25">
      <c r="A32" s="280" t="s">
        <v>83</v>
      </c>
      <c r="B32" s="160" t="s">
        <v>55</v>
      </c>
      <c r="C32" s="123">
        <f t="shared" ref="C32:D34" si="3">C35</f>
        <v>593.79999999999995</v>
      </c>
      <c r="D32" s="123">
        <f t="shared" si="3"/>
        <v>102.6</v>
      </c>
      <c r="E32" s="124">
        <f>D32/C32*100</f>
        <v>17.278544964634555</v>
      </c>
      <c r="F32" s="149"/>
    </row>
    <row r="33" spans="1:6" x14ac:dyDescent="0.25">
      <c r="A33" s="281"/>
      <c r="B33" s="160" t="s">
        <v>56</v>
      </c>
      <c r="C33" s="123">
        <f t="shared" si="3"/>
        <v>0</v>
      </c>
      <c r="D33" s="123">
        <f t="shared" si="3"/>
        <v>0</v>
      </c>
      <c r="E33" s="124"/>
      <c r="F33" s="149"/>
    </row>
    <row r="34" spans="1:6" ht="42" customHeight="1" x14ac:dyDescent="0.25">
      <c r="A34" s="282"/>
      <c r="B34" s="160" t="s">
        <v>57</v>
      </c>
      <c r="C34" s="123">
        <f t="shared" si="3"/>
        <v>0</v>
      </c>
      <c r="D34" s="123">
        <f t="shared" si="3"/>
        <v>0</v>
      </c>
      <c r="E34" s="124"/>
      <c r="F34" s="149"/>
    </row>
    <row r="35" spans="1:6" ht="38.25" x14ac:dyDescent="0.25">
      <c r="A35" s="275" t="s">
        <v>71</v>
      </c>
      <c r="B35" s="184" t="s">
        <v>55</v>
      </c>
      <c r="C35" s="55">
        <v>593.79999999999995</v>
      </c>
      <c r="D35" s="55">
        <v>102.6</v>
      </c>
      <c r="E35" s="127">
        <f>D35/C35*100</f>
        <v>17.278544964634555</v>
      </c>
      <c r="F35" s="27" t="s">
        <v>451</v>
      </c>
    </row>
    <row r="36" spans="1:6" x14ac:dyDescent="0.25">
      <c r="A36" s="276"/>
      <c r="B36" s="184" t="s">
        <v>56</v>
      </c>
      <c r="C36" s="55"/>
      <c r="D36" s="55"/>
      <c r="E36" s="127"/>
      <c r="F36" s="186"/>
    </row>
    <row r="37" spans="1:6" x14ac:dyDescent="0.25">
      <c r="A37" s="277"/>
      <c r="B37" s="184" t="s">
        <v>57</v>
      </c>
      <c r="C37" s="55"/>
      <c r="D37" s="55"/>
      <c r="E37" s="127"/>
      <c r="F37" s="186"/>
    </row>
    <row r="38" spans="1:6" x14ac:dyDescent="0.25">
      <c r="A38" s="284" t="s">
        <v>85</v>
      </c>
      <c r="B38" s="187" t="s">
        <v>55</v>
      </c>
      <c r="C38" s="187">
        <f t="shared" ref="C38:D40" si="4">C41</f>
        <v>2083.3000000000002</v>
      </c>
      <c r="D38" s="188">
        <f t="shared" si="4"/>
        <v>916.7</v>
      </c>
      <c r="E38" s="188">
        <f>D38/C38*100</f>
        <v>44.002304036864587</v>
      </c>
      <c r="F38" s="186"/>
    </row>
    <row r="39" spans="1:6" x14ac:dyDescent="0.25">
      <c r="A39" s="285"/>
      <c r="B39" s="187" t="s">
        <v>56</v>
      </c>
      <c r="C39" s="187">
        <f t="shared" si="4"/>
        <v>0</v>
      </c>
      <c r="D39" s="187">
        <f t="shared" si="4"/>
        <v>0</v>
      </c>
      <c r="E39" s="188"/>
      <c r="F39" s="186"/>
    </row>
    <row r="40" spans="1:6" ht="134.25" customHeight="1" x14ac:dyDescent="0.25">
      <c r="A40" s="286"/>
      <c r="B40" s="187" t="s">
        <v>57</v>
      </c>
      <c r="C40" s="187">
        <f t="shared" si="4"/>
        <v>0</v>
      </c>
      <c r="D40" s="187">
        <f t="shared" si="4"/>
        <v>0</v>
      </c>
      <c r="E40" s="188"/>
      <c r="F40" s="186"/>
    </row>
    <row r="41" spans="1:6" ht="51" x14ac:dyDescent="0.25">
      <c r="A41" s="275" t="s">
        <v>72</v>
      </c>
      <c r="B41" s="184" t="s">
        <v>55</v>
      </c>
      <c r="C41" s="55">
        <v>2083.3000000000002</v>
      </c>
      <c r="D41" s="127">
        <v>916.7</v>
      </c>
      <c r="E41" s="127">
        <f>D41/C41*100</f>
        <v>44.002304036864587</v>
      </c>
      <c r="F41" s="28" t="s">
        <v>449</v>
      </c>
    </row>
    <row r="42" spans="1:6" x14ac:dyDescent="0.25">
      <c r="A42" s="276"/>
      <c r="B42" s="184" t="s">
        <v>56</v>
      </c>
      <c r="C42" s="55"/>
      <c r="D42" s="55"/>
      <c r="E42" s="127"/>
      <c r="F42" s="186"/>
    </row>
    <row r="43" spans="1:6" x14ac:dyDescent="0.25">
      <c r="A43" s="277"/>
      <c r="B43" s="184" t="s">
        <v>57</v>
      </c>
      <c r="C43" s="55"/>
      <c r="D43" s="55"/>
      <c r="E43" s="127"/>
      <c r="F43" s="186"/>
    </row>
    <row r="44" spans="1:6" x14ac:dyDescent="0.25">
      <c r="A44" s="280" t="s">
        <v>86</v>
      </c>
      <c r="B44" s="160" t="s">
        <v>55</v>
      </c>
      <c r="C44" s="124">
        <f>C47+C50+C53+C56+C59+C62+C65+C68+C71+C74</f>
        <v>0</v>
      </c>
      <c r="D44" s="124">
        <f>D47+D50+D53+D56+D59+D62+D65+D68+D71+D74</f>
        <v>0</v>
      </c>
      <c r="E44" s="124"/>
      <c r="F44" s="186"/>
    </row>
    <row r="45" spans="1:6" x14ac:dyDescent="0.25">
      <c r="A45" s="281"/>
      <c r="B45" s="160" t="s">
        <v>56</v>
      </c>
      <c r="C45" s="124">
        <f>C48+C51+C54+C57+C60+C63+C66+C69+C72+C75</f>
        <v>7574.6</v>
      </c>
      <c r="D45" s="124">
        <f>D48+D51+D54+D57+D60+D63+D66+D69+D72+D75</f>
        <v>1590.8</v>
      </c>
      <c r="E45" s="124">
        <f>D45/C45*100</f>
        <v>21.001769070313941</v>
      </c>
      <c r="F45" s="186"/>
    </row>
    <row r="46" spans="1:6" ht="15" customHeight="1" x14ac:dyDescent="0.25">
      <c r="A46" s="282"/>
      <c r="B46" s="160" t="s">
        <v>57</v>
      </c>
      <c r="C46" s="123">
        <f t="shared" ref="C46:D46" si="5">C49+C52+C55+C58+C61+C64+C67+C70+C73+C76</f>
        <v>0</v>
      </c>
      <c r="D46" s="123">
        <f t="shared" si="5"/>
        <v>0</v>
      </c>
      <c r="E46" s="124"/>
      <c r="F46" s="186"/>
    </row>
    <row r="47" spans="1:6" x14ac:dyDescent="0.25">
      <c r="A47" s="275" t="s">
        <v>73</v>
      </c>
      <c r="B47" s="184" t="s">
        <v>55</v>
      </c>
      <c r="C47" s="55"/>
      <c r="D47" s="55"/>
      <c r="E47" s="127"/>
      <c r="F47" s="149"/>
    </row>
    <row r="48" spans="1:6" ht="39" x14ac:dyDescent="0.25">
      <c r="A48" s="276"/>
      <c r="B48" s="184" t="s">
        <v>56</v>
      </c>
      <c r="C48" s="127">
        <v>1344</v>
      </c>
      <c r="D48" s="127">
        <v>672</v>
      </c>
      <c r="E48" s="127">
        <f>D48/C48*100</f>
        <v>50</v>
      </c>
      <c r="F48" s="29" t="s">
        <v>452</v>
      </c>
    </row>
    <row r="49" spans="1:6" x14ac:dyDescent="0.25">
      <c r="A49" s="277"/>
      <c r="B49" s="184" t="s">
        <v>57</v>
      </c>
      <c r="C49" s="127"/>
      <c r="D49" s="127"/>
      <c r="E49" s="127"/>
      <c r="F49" s="189"/>
    </row>
    <row r="50" spans="1:6" x14ac:dyDescent="0.25">
      <c r="A50" s="275" t="s">
        <v>74</v>
      </c>
      <c r="B50" s="184" t="s">
        <v>55</v>
      </c>
      <c r="C50" s="127"/>
      <c r="D50" s="127"/>
      <c r="E50" s="127"/>
      <c r="F50" s="189"/>
    </row>
    <row r="51" spans="1:6" ht="39" x14ac:dyDescent="0.25">
      <c r="A51" s="276"/>
      <c r="B51" s="184" t="s">
        <v>56</v>
      </c>
      <c r="C51" s="127">
        <v>450</v>
      </c>
      <c r="D51" s="127">
        <v>0</v>
      </c>
      <c r="E51" s="127">
        <f>D51/C51*100</f>
        <v>0</v>
      </c>
      <c r="F51" s="29" t="s">
        <v>453</v>
      </c>
    </row>
    <row r="52" spans="1:6" ht="22.5" customHeight="1" x14ac:dyDescent="0.25">
      <c r="A52" s="277"/>
      <c r="B52" s="184" t="s">
        <v>57</v>
      </c>
      <c r="C52" s="55"/>
      <c r="D52" s="55"/>
      <c r="E52" s="127"/>
      <c r="F52" s="26"/>
    </row>
    <row r="53" spans="1:6" x14ac:dyDescent="0.25">
      <c r="A53" s="275" t="s">
        <v>75</v>
      </c>
      <c r="B53" s="184" t="s">
        <v>55</v>
      </c>
      <c r="C53" s="55"/>
      <c r="D53" s="55"/>
      <c r="E53" s="127"/>
      <c r="F53" s="26"/>
    </row>
    <row r="54" spans="1:6" x14ac:dyDescent="0.25">
      <c r="A54" s="276"/>
      <c r="B54" s="184" t="s">
        <v>56</v>
      </c>
      <c r="C54" s="55">
        <v>0</v>
      </c>
      <c r="D54" s="55">
        <v>0</v>
      </c>
      <c r="E54" s="127"/>
      <c r="F54" s="149"/>
    </row>
    <row r="55" spans="1:6" x14ac:dyDescent="0.25">
      <c r="A55" s="277"/>
      <c r="B55" s="184" t="s">
        <v>57</v>
      </c>
      <c r="C55" s="55"/>
      <c r="D55" s="55"/>
      <c r="E55" s="127"/>
      <c r="F55" s="149"/>
    </row>
    <row r="56" spans="1:6" x14ac:dyDescent="0.25">
      <c r="A56" s="275" t="s">
        <v>558</v>
      </c>
      <c r="B56" s="184" t="s">
        <v>55</v>
      </c>
      <c r="C56" s="55">
        <v>0</v>
      </c>
      <c r="D56" s="55">
        <v>0</v>
      </c>
      <c r="E56" s="127"/>
      <c r="F56" s="149"/>
    </row>
    <row r="57" spans="1:6" ht="39" x14ac:dyDescent="0.25">
      <c r="A57" s="276"/>
      <c r="B57" s="184" t="s">
        <v>56</v>
      </c>
      <c r="C57" s="127">
        <v>252</v>
      </c>
      <c r="D57" s="55">
        <v>0</v>
      </c>
      <c r="E57" s="127"/>
      <c r="F57" s="29" t="s">
        <v>453</v>
      </c>
    </row>
    <row r="58" spans="1:6" x14ac:dyDescent="0.25">
      <c r="A58" s="277"/>
      <c r="B58" s="184" t="s">
        <v>57</v>
      </c>
      <c r="C58" s="55"/>
      <c r="D58" s="55"/>
      <c r="E58" s="127"/>
      <c r="F58" s="149"/>
    </row>
    <row r="59" spans="1:6" x14ac:dyDescent="0.25">
      <c r="A59" s="275" t="s">
        <v>76</v>
      </c>
      <c r="B59" s="184" t="s">
        <v>55</v>
      </c>
      <c r="C59" s="55"/>
      <c r="D59" s="55"/>
      <c r="E59" s="127"/>
      <c r="F59" s="272" t="s">
        <v>591</v>
      </c>
    </row>
    <row r="60" spans="1:6" ht="15" customHeight="1" x14ac:dyDescent="0.25">
      <c r="A60" s="276"/>
      <c r="B60" s="184" t="s">
        <v>56</v>
      </c>
      <c r="C60" s="55">
        <v>198.9</v>
      </c>
      <c r="D60" s="55">
        <v>0</v>
      </c>
      <c r="E60" s="127"/>
      <c r="F60" s="273"/>
    </row>
    <row r="61" spans="1:6" x14ac:dyDescent="0.25">
      <c r="A61" s="277"/>
      <c r="B61" s="184" t="s">
        <v>57</v>
      </c>
      <c r="C61" s="55"/>
      <c r="D61" s="55"/>
      <c r="E61" s="127"/>
      <c r="F61" s="274"/>
    </row>
    <row r="62" spans="1:6" x14ac:dyDescent="0.25">
      <c r="A62" s="275" t="s">
        <v>77</v>
      </c>
      <c r="B62" s="184" t="s">
        <v>55</v>
      </c>
      <c r="C62" s="55"/>
      <c r="D62" s="55"/>
      <c r="E62" s="127"/>
      <c r="F62" s="149"/>
    </row>
    <row r="63" spans="1:6" ht="26.25" x14ac:dyDescent="0.25">
      <c r="A63" s="276"/>
      <c r="B63" s="184" t="s">
        <v>56</v>
      </c>
      <c r="C63" s="55">
        <v>1130.3</v>
      </c>
      <c r="D63" s="55">
        <v>918.8</v>
      </c>
      <c r="E63" s="127">
        <f>D63/C63*100</f>
        <v>81.288153587543135</v>
      </c>
      <c r="F63" s="26" t="s">
        <v>454</v>
      </c>
    </row>
    <row r="64" spans="1:6" x14ac:dyDescent="0.25">
      <c r="A64" s="277"/>
      <c r="B64" s="184" t="s">
        <v>57</v>
      </c>
      <c r="C64" s="55"/>
      <c r="D64" s="55"/>
      <c r="E64" s="127"/>
      <c r="F64" s="189"/>
    </row>
    <row r="65" spans="1:6" x14ac:dyDescent="0.25">
      <c r="A65" s="275" t="s">
        <v>592</v>
      </c>
      <c r="B65" s="184" t="s">
        <v>55</v>
      </c>
      <c r="C65" s="55"/>
      <c r="D65" s="55"/>
      <c r="E65" s="127"/>
      <c r="F65" s="189"/>
    </row>
    <row r="66" spans="1:6" x14ac:dyDescent="0.25">
      <c r="A66" s="276"/>
      <c r="B66" s="184" t="s">
        <v>56</v>
      </c>
      <c r="C66" s="55">
        <v>323.39999999999998</v>
      </c>
      <c r="D66" s="55">
        <v>0</v>
      </c>
      <c r="E66" s="127"/>
      <c r="F66" s="149"/>
    </row>
    <row r="67" spans="1:6" x14ac:dyDescent="0.25">
      <c r="A67" s="277"/>
      <c r="B67" s="184" t="s">
        <v>57</v>
      </c>
      <c r="C67" s="55"/>
      <c r="D67" s="55"/>
      <c r="E67" s="127"/>
      <c r="F67" s="149"/>
    </row>
    <row r="68" spans="1:6" x14ac:dyDescent="0.25">
      <c r="A68" s="275" t="s">
        <v>455</v>
      </c>
      <c r="B68" s="184" t="s">
        <v>55</v>
      </c>
      <c r="C68" s="55"/>
      <c r="D68" s="55"/>
      <c r="E68" s="127"/>
      <c r="F68" s="149"/>
    </row>
    <row r="69" spans="1:6" ht="26.25" x14ac:dyDescent="0.25">
      <c r="A69" s="276"/>
      <c r="B69" s="184" t="s">
        <v>56</v>
      </c>
      <c r="C69" s="127">
        <v>2000</v>
      </c>
      <c r="D69" s="55">
        <v>0</v>
      </c>
      <c r="E69" s="127">
        <f>D69/C69*100</f>
        <v>0</v>
      </c>
      <c r="F69" s="26" t="s">
        <v>454</v>
      </c>
    </row>
    <row r="70" spans="1:6" x14ac:dyDescent="0.25">
      <c r="A70" s="277"/>
      <c r="B70" s="184" t="s">
        <v>57</v>
      </c>
      <c r="C70" s="127"/>
      <c r="D70" s="55"/>
      <c r="E70" s="127"/>
      <c r="F70" s="189"/>
    </row>
    <row r="71" spans="1:6" x14ac:dyDescent="0.25">
      <c r="A71" s="275" t="s">
        <v>457</v>
      </c>
      <c r="B71" s="184" t="s">
        <v>55</v>
      </c>
      <c r="C71" s="127"/>
      <c r="D71" s="55"/>
      <c r="E71" s="127"/>
      <c r="F71" s="189"/>
    </row>
    <row r="72" spans="1:6" x14ac:dyDescent="0.25">
      <c r="A72" s="276"/>
      <c r="B72" s="184" t="s">
        <v>56</v>
      </c>
      <c r="C72" s="127">
        <v>1776</v>
      </c>
      <c r="D72" s="55">
        <v>0</v>
      </c>
      <c r="E72" s="127">
        <f>D72/C72*100</f>
        <v>0</v>
      </c>
      <c r="F72" s="149"/>
    </row>
    <row r="73" spans="1:6" x14ac:dyDescent="0.25">
      <c r="A73" s="276"/>
      <c r="B73" s="184" t="s">
        <v>57</v>
      </c>
      <c r="C73" s="127"/>
      <c r="D73" s="55"/>
      <c r="E73" s="127"/>
      <c r="F73" s="149"/>
    </row>
    <row r="74" spans="1:6" x14ac:dyDescent="0.25">
      <c r="A74" s="287" t="s">
        <v>78</v>
      </c>
      <c r="B74" s="184" t="s">
        <v>55</v>
      </c>
      <c r="C74" s="127"/>
      <c r="D74" s="55"/>
      <c r="E74" s="127"/>
      <c r="F74" s="149"/>
    </row>
    <row r="75" spans="1:6" ht="26.25" x14ac:dyDescent="0.25">
      <c r="A75" s="287"/>
      <c r="B75" s="184" t="s">
        <v>56</v>
      </c>
      <c r="C75" s="127">
        <v>100</v>
      </c>
      <c r="D75" s="55">
        <v>0</v>
      </c>
      <c r="E75" s="127">
        <f>D75/C75*100</f>
        <v>0</v>
      </c>
      <c r="F75" s="26" t="s">
        <v>456</v>
      </c>
    </row>
    <row r="76" spans="1:6" x14ac:dyDescent="0.25">
      <c r="A76" s="287"/>
      <c r="B76" s="184" t="s">
        <v>57</v>
      </c>
      <c r="C76" s="55"/>
      <c r="D76" s="55"/>
      <c r="E76" s="127"/>
      <c r="F76" s="189"/>
    </row>
    <row r="77" spans="1:6" x14ac:dyDescent="0.25">
      <c r="A77" s="284" t="s">
        <v>88</v>
      </c>
      <c r="B77" s="161" t="s">
        <v>55</v>
      </c>
      <c r="C77" s="187">
        <f t="shared" ref="C77:D79" si="6">C80+C83+C86</f>
        <v>257.60000000000002</v>
      </c>
      <c r="D77" s="187">
        <f t="shared" si="6"/>
        <v>90.2</v>
      </c>
      <c r="E77" s="188">
        <f>D77/C77*100</f>
        <v>35.015527950310556</v>
      </c>
      <c r="F77" s="189"/>
    </row>
    <row r="78" spans="1:6" x14ac:dyDescent="0.25">
      <c r="A78" s="285"/>
      <c r="B78" s="161" t="s">
        <v>56</v>
      </c>
      <c r="C78" s="187">
        <f t="shared" si="6"/>
        <v>0</v>
      </c>
      <c r="D78" s="187">
        <f t="shared" si="6"/>
        <v>0</v>
      </c>
      <c r="E78" s="188"/>
      <c r="F78" s="149"/>
    </row>
    <row r="79" spans="1:6" ht="47.25" customHeight="1" x14ac:dyDescent="0.25">
      <c r="A79" s="286"/>
      <c r="B79" s="161" t="s">
        <v>57</v>
      </c>
      <c r="C79" s="187">
        <f t="shared" si="6"/>
        <v>0</v>
      </c>
      <c r="D79" s="187">
        <f t="shared" si="6"/>
        <v>0</v>
      </c>
      <c r="E79" s="188"/>
      <c r="F79" s="149"/>
    </row>
    <row r="80" spans="1:6" x14ac:dyDescent="0.25">
      <c r="A80" s="275" t="s">
        <v>79</v>
      </c>
      <c r="B80" s="184" t="s">
        <v>55</v>
      </c>
      <c r="C80" s="55">
        <v>0</v>
      </c>
      <c r="D80" s="55">
        <v>0</v>
      </c>
      <c r="E80" s="127"/>
      <c r="F80" s="149"/>
    </row>
    <row r="81" spans="1:6" x14ac:dyDescent="0.25">
      <c r="A81" s="276"/>
      <c r="B81" s="184" t="s">
        <v>56</v>
      </c>
      <c r="C81" s="55"/>
      <c r="D81" s="55"/>
      <c r="E81" s="127"/>
      <c r="F81" s="149"/>
    </row>
    <row r="82" spans="1:6" x14ac:dyDescent="0.25">
      <c r="A82" s="277"/>
      <c r="B82" s="184" t="s">
        <v>57</v>
      </c>
      <c r="C82" s="55"/>
      <c r="D82" s="55"/>
      <c r="E82" s="127"/>
      <c r="F82" s="149"/>
    </row>
    <row r="83" spans="1:6" x14ac:dyDescent="0.25">
      <c r="A83" s="275" t="s">
        <v>80</v>
      </c>
      <c r="B83" s="184" t="s">
        <v>55</v>
      </c>
      <c r="C83" s="55"/>
      <c r="D83" s="55"/>
      <c r="E83" s="127"/>
      <c r="F83" s="149"/>
    </row>
    <row r="84" spans="1:6" x14ac:dyDescent="0.25">
      <c r="A84" s="276"/>
      <c r="B84" s="184" t="s">
        <v>56</v>
      </c>
      <c r="C84" s="55">
        <v>0</v>
      </c>
      <c r="D84" s="55">
        <v>0</v>
      </c>
      <c r="E84" s="127"/>
      <c r="F84" s="149"/>
    </row>
    <row r="85" spans="1:6" x14ac:dyDescent="0.25">
      <c r="A85" s="277"/>
      <c r="B85" s="184" t="s">
        <v>57</v>
      </c>
      <c r="C85" s="55"/>
      <c r="D85" s="55"/>
      <c r="E85" s="127"/>
      <c r="F85" s="149"/>
    </row>
    <row r="86" spans="1:6" x14ac:dyDescent="0.25">
      <c r="A86" s="275" t="s">
        <v>81</v>
      </c>
      <c r="B86" s="184" t="s">
        <v>55</v>
      </c>
      <c r="C86" s="55">
        <v>257.60000000000002</v>
      </c>
      <c r="D86" s="55">
        <v>90.2</v>
      </c>
      <c r="E86" s="127">
        <f>D86/C86*100</f>
        <v>35.015527950310556</v>
      </c>
      <c r="F86" s="149"/>
    </row>
    <row r="87" spans="1:6" x14ac:dyDescent="0.25">
      <c r="A87" s="276"/>
      <c r="B87" s="184" t="s">
        <v>56</v>
      </c>
      <c r="C87" s="55">
        <v>0</v>
      </c>
      <c r="D87" s="55"/>
      <c r="E87" s="127"/>
      <c r="F87" s="149"/>
    </row>
    <row r="88" spans="1:6" x14ac:dyDescent="0.25">
      <c r="A88" s="277"/>
      <c r="B88" s="184" t="s">
        <v>57</v>
      </c>
      <c r="C88" s="55"/>
      <c r="D88" s="55"/>
      <c r="E88" s="127"/>
      <c r="F88" s="149"/>
    </row>
    <row r="89" spans="1:6" x14ac:dyDescent="0.25">
      <c r="A89" s="280" t="s">
        <v>87</v>
      </c>
      <c r="B89" s="161" t="s">
        <v>55</v>
      </c>
      <c r="C89" s="187">
        <f>C92</f>
        <v>13126.7</v>
      </c>
      <c r="D89" s="188">
        <f>D92</f>
        <v>5775.75</v>
      </c>
      <c r="E89" s="188">
        <f>D89/C89*100</f>
        <v>44.000015236121797</v>
      </c>
      <c r="F89" s="149"/>
    </row>
    <row r="90" spans="1:6" x14ac:dyDescent="0.25">
      <c r="A90" s="281"/>
      <c r="B90" s="161" t="s">
        <v>56</v>
      </c>
      <c r="C90" s="187">
        <v>0</v>
      </c>
      <c r="D90" s="187">
        <v>0</v>
      </c>
      <c r="E90" s="188"/>
      <c r="F90" s="149"/>
    </row>
    <row r="91" spans="1:6" ht="111" customHeight="1" x14ac:dyDescent="0.25">
      <c r="A91" s="282"/>
      <c r="B91" s="161" t="s">
        <v>57</v>
      </c>
      <c r="C91" s="187"/>
      <c r="D91" s="187"/>
      <c r="E91" s="188"/>
      <c r="F91" s="149"/>
    </row>
    <row r="92" spans="1:6" ht="51" x14ac:dyDescent="0.25">
      <c r="A92" s="275" t="s">
        <v>82</v>
      </c>
      <c r="B92" s="184" t="s">
        <v>55</v>
      </c>
      <c r="C92" s="55">
        <v>13126.7</v>
      </c>
      <c r="D92" s="127">
        <v>5775.75</v>
      </c>
      <c r="E92" s="127">
        <f>D92/C92*100</f>
        <v>44.000015236121797</v>
      </c>
      <c r="F92" s="28" t="s">
        <v>449</v>
      </c>
    </row>
    <row r="93" spans="1:6" x14ac:dyDescent="0.25">
      <c r="A93" s="276"/>
      <c r="B93" s="184" t="s">
        <v>56</v>
      </c>
      <c r="C93" s="55">
        <v>0</v>
      </c>
      <c r="D93" s="55"/>
      <c r="E93" s="127"/>
      <c r="F93" s="186"/>
    </row>
    <row r="94" spans="1:6" x14ac:dyDescent="0.25">
      <c r="A94" s="277"/>
      <c r="B94" s="184" t="s">
        <v>57</v>
      </c>
      <c r="C94" s="55"/>
      <c r="D94" s="55"/>
      <c r="E94" s="127"/>
      <c r="F94" s="186"/>
    </row>
    <row r="95" spans="1:6" x14ac:dyDescent="0.25">
      <c r="F95" s="30"/>
    </row>
    <row r="96" spans="1:6" x14ac:dyDescent="0.25">
      <c r="F96" s="30"/>
    </row>
    <row r="97" spans="6:6" x14ac:dyDescent="0.25">
      <c r="F97" s="30"/>
    </row>
  </sheetData>
  <mergeCells count="34">
    <mergeCell ref="A92:A94"/>
    <mergeCell ref="A74:A76"/>
    <mergeCell ref="A77:A79"/>
    <mergeCell ref="A80:A82"/>
    <mergeCell ref="A83:A85"/>
    <mergeCell ref="A86:A88"/>
    <mergeCell ref="A89:A91"/>
    <mergeCell ref="A71:A73"/>
    <mergeCell ref="A38:A40"/>
    <mergeCell ref="A41:A43"/>
    <mergeCell ref="A44:A46"/>
    <mergeCell ref="A47:A49"/>
    <mergeCell ref="A50:A52"/>
    <mergeCell ref="A53:A55"/>
    <mergeCell ref="A56:A58"/>
    <mergeCell ref="A59:A61"/>
    <mergeCell ref="A62:A64"/>
    <mergeCell ref="A65:A67"/>
    <mergeCell ref="A68:A70"/>
    <mergeCell ref="F29:F31"/>
    <mergeCell ref="F59:F61"/>
    <mergeCell ref="A35:A37"/>
    <mergeCell ref="A2:E2"/>
    <mergeCell ref="A4:E4"/>
    <mergeCell ref="A7:A10"/>
    <mergeCell ref="A11:A13"/>
    <mergeCell ref="A14:A16"/>
    <mergeCell ref="A17:A19"/>
    <mergeCell ref="A3:E3"/>
    <mergeCell ref="A20:A22"/>
    <mergeCell ref="A23:A25"/>
    <mergeCell ref="A26:A28"/>
    <mergeCell ref="A29:A31"/>
    <mergeCell ref="A32:A34"/>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workbookViewId="0">
      <selection activeCell="B5" sqref="B5"/>
    </sheetView>
  </sheetViews>
  <sheetFormatPr defaultRowHeight="15" x14ac:dyDescent="0.25"/>
  <cols>
    <col min="1" max="1" width="38.7109375" customWidth="1"/>
    <col min="2" max="2" width="24.7109375" customWidth="1"/>
    <col min="3" max="3" width="11.85546875" customWidth="1"/>
    <col min="4" max="4" width="10.42578125" customWidth="1"/>
    <col min="5" max="5" width="11.140625" customWidth="1"/>
    <col min="6" max="6" width="26.140625" customWidth="1"/>
  </cols>
  <sheetData>
    <row r="1" spans="1:6" s="1" customFormat="1" x14ac:dyDescent="0.25">
      <c r="A1" s="61"/>
      <c r="B1" s="61"/>
      <c r="C1" s="61"/>
      <c r="D1" s="61"/>
      <c r="E1" s="61"/>
      <c r="F1" s="61"/>
    </row>
    <row r="2" spans="1:6" s="1" customFormat="1" x14ac:dyDescent="0.25">
      <c r="A2" s="252" t="s">
        <v>48</v>
      </c>
      <c r="B2" s="252"/>
      <c r="C2" s="252"/>
      <c r="D2" s="252"/>
      <c r="E2" s="252"/>
      <c r="F2" s="61"/>
    </row>
    <row r="3" spans="1:6" s="1" customFormat="1" x14ac:dyDescent="0.25">
      <c r="A3" s="283" t="s">
        <v>61</v>
      </c>
      <c r="B3" s="283"/>
      <c r="C3" s="283"/>
      <c r="D3" s="283"/>
      <c r="E3" s="283"/>
      <c r="F3" s="61"/>
    </row>
    <row r="4" spans="1:6" s="1" customFormat="1" x14ac:dyDescent="0.25">
      <c r="A4" s="61"/>
      <c r="B4" s="61"/>
      <c r="C4" s="61"/>
      <c r="D4" s="61"/>
      <c r="E4" s="61"/>
      <c r="F4" s="61"/>
    </row>
    <row r="5" spans="1:6" ht="103.5" customHeight="1" x14ac:dyDescent="0.25">
      <c r="A5" s="51" t="s">
        <v>49</v>
      </c>
      <c r="B5" s="51" t="s">
        <v>50</v>
      </c>
      <c r="C5" s="51" t="s">
        <v>51</v>
      </c>
      <c r="D5" s="51" t="s">
        <v>52</v>
      </c>
      <c r="E5" s="51" t="s">
        <v>53</v>
      </c>
      <c r="F5" s="38" t="s">
        <v>129</v>
      </c>
    </row>
    <row r="6" spans="1:6" x14ac:dyDescent="0.25">
      <c r="A6" s="45">
        <v>1</v>
      </c>
      <c r="B6" s="45">
        <v>2</v>
      </c>
      <c r="C6" s="45">
        <v>3</v>
      </c>
      <c r="D6" s="45">
        <v>4</v>
      </c>
      <c r="E6" s="45">
        <v>5</v>
      </c>
      <c r="F6" s="57">
        <v>6</v>
      </c>
    </row>
    <row r="7" spans="1:6" x14ac:dyDescent="0.25">
      <c r="A7" s="253" t="s">
        <v>16</v>
      </c>
      <c r="B7" s="43" t="s">
        <v>54</v>
      </c>
      <c r="C7" s="174">
        <f>C8+C9+C10</f>
        <v>1287.2</v>
      </c>
      <c r="D7" s="174">
        <f>D8+D9+D10</f>
        <v>777.5</v>
      </c>
      <c r="E7" s="174">
        <f>D7/C7*100</f>
        <v>60.402423865755125</v>
      </c>
      <c r="F7" s="57"/>
    </row>
    <row r="8" spans="1:6" x14ac:dyDescent="0.25">
      <c r="A8" s="253"/>
      <c r="B8" s="43" t="s">
        <v>55</v>
      </c>
      <c r="C8" s="43">
        <v>0</v>
      </c>
      <c r="D8" s="43">
        <v>0</v>
      </c>
      <c r="E8" s="43"/>
      <c r="F8" s="57"/>
    </row>
    <row r="9" spans="1:6" x14ac:dyDescent="0.25">
      <c r="A9" s="253"/>
      <c r="B9" s="43" t="s">
        <v>56</v>
      </c>
      <c r="C9" s="43">
        <f>C12+C15+C18+C21+C24+C27+C30+C33+C36+C39+C42+C45+C48+C51+C54+C57+C60+C63+C66+C69+C72+C75+C78+C81+C84+C87+C90+C93+C96+C99+C102+C105+C108+C111+C114+C117+C120+C123+C126+C129</f>
        <v>10.5</v>
      </c>
      <c r="D9" s="43">
        <f>D12+D15+D18+D21+D24+D27+D30+D33+D36+D39+D42+D45+D48+D51+D54+D57+D60+D63+D66+D69+D72+D75+D78+D81+D84+D87+D90+D93+D96+D99+D102+D105+D108+D111+D114+D117+D120+D123+D126+D129</f>
        <v>10.5</v>
      </c>
      <c r="E9" s="174">
        <f t="shared" ref="E9" si="0">D9/C9*100</f>
        <v>100</v>
      </c>
      <c r="F9" s="57"/>
    </row>
    <row r="10" spans="1:6" x14ac:dyDescent="0.25">
      <c r="A10" s="253"/>
      <c r="B10" s="43" t="s">
        <v>57</v>
      </c>
      <c r="C10" s="174">
        <f>C16+C19+C22+C46+C52</f>
        <v>1276.7</v>
      </c>
      <c r="D10" s="174">
        <f>D16+D19+D22+D46+D52</f>
        <v>767</v>
      </c>
      <c r="E10" s="174">
        <f>D10/C10*100</f>
        <v>60.076760397900841</v>
      </c>
      <c r="F10" s="57"/>
    </row>
    <row r="11" spans="1:6" x14ac:dyDescent="0.25">
      <c r="A11" s="254" t="s">
        <v>89</v>
      </c>
      <c r="B11" s="145" t="s">
        <v>55</v>
      </c>
      <c r="C11" s="142"/>
      <c r="D11" s="142"/>
      <c r="E11" s="142"/>
      <c r="F11" s="149"/>
    </row>
    <row r="12" spans="1:6" x14ac:dyDescent="0.25">
      <c r="A12" s="255"/>
      <c r="B12" s="145" t="s">
        <v>56</v>
      </c>
      <c r="C12" s="45">
        <v>5.0999999999999996</v>
      </c>
      <c r="D12" s="45">
        <v>5.0999999999999996</v>
      </c>
      <c r="E12" s="77">
        <f>D12/C12*100</f>
        <v>100</v>
      </c>
      <c r="F12" s="149"/>
    </row>
    <row r="13" spans="1:6" x14ac:dyDescent="0.25">
      <c r="A13" s="256"/>
      <c r="B13" s="145" t="s">
        <v>57</v>
      </c>
      <c r="C13" s="45"/>
      <c r="D13" s="45"/>
      <c r="E13" s="77"/>
      <c r="F13" s="149"/>
    </row>
    <row r="14" spans="1:6" x14ac:dyDescent="0.25">
      <c r="A14" s="254" t="s">
        <v>90</v>
      </c>
      <c r="B14" s="145" t="s">
        <v>55</v>
      </c>
      <c r="C14" s="45"/>
      <c r="D14" s="45"/>
      <c r="E14" s="77"/>
      <c r="F14" s="149"/>
    </row>
    <row r="15" spans="1:6" x14ac:dyDescent="0.25">
      <c r="A15" s="255"/>
      <c r="B15" s="145" t="s">
        <v>56</v>
      </c>
      <c r="C15" s="45"/>
      <c r="D15" s="45"/>
      <c r="E15" s="77"/>
      <c r="F15" s="149"/>
    </row>
    <row r="16" spans="1:6" x14ac:dyDescent="0.25">
      <c r="A16" s="256"/>
      <c r="B16" s="145" t="s">
        <v>57</v>
      </c>
      <c r="C16" s="77">
        <v>510</v>
      </c>
      <c r="D16" s="77">
        <v>119</v>
      </c>
      <c r="E16" s="77">
        <f t="shared" ref="E16:E22" si="1">D16/C16*100</f>
        <v>23.333333333333332</v>
      </c>
      <c r="F16" s="149"/>
    </row>
    <row r="17" spans="1:6" x14ac:dyDescent="0.25">
      <c r="A17" s="254" t="s">
        <v>91</v>
      </c>
      <c r="B17" s="145" t="s">
        <v>55</v>
      </c>
      <c r="C17" s="45"/>
      <c r="D17" s="45"/>
      <c r="E17" s="77"/>
      <c r="F17" s="149"/>
    </row>
    <row r="18" spans="1:6" x14ac:dyDescent="0.25">
      <c r="A18" s="255"/>
      <c r="B18" s="145" t="s">
        <v>56</v>
      </c>
      <c r="C18" s="45"/>
      <c r="D18" s="45"/>
      <c r="E18" s="77"/>
      <c r="F18" s="149"/>
    </row>
    <row r="19" spans="1:6" x14ac:dyDescent="0.25">
      <c r="A19" s="256"/>
      <c r="B19" s="145" t="s">
        <v>57</v>
      </c>
      <c r="C19" s="45">
        <v>25.5</v>
      </c>
      <c r="D19" s="45">
        <v>0</v>
      </c>
      <c r="E19" s="77">
        <f t="shared" si="1"/>
        <v>0</v>
      </c>
      <c r="F19" s="149"/>
    </row>
    <row r="20" spans="1:6" x14ac:dyDescent="0.25">
      <c r="A20" s="254" t="s">
        <v>92</v>
      </c>
      <c r="B20" s="145" t="s">
        <v>55</v>
      </c>
      <c r="C20" s="45"/>
      <c r="D20" s="45"/>
      <c r="E20" s="77"/>
      <c r="F20" s="149"/>
    </row>
    <row r="21" spans="1:6" x14ac:dyDescent="0.25">
      <c r="A21" s="255"/>
      <c r="B21" s="145" t="s">
        <v>56</v>
      </c>
      <c r="C21" s="45"/>
      <c r="D21" s="45"/>
      <c r="E21" s="77"/>
      <c r="F21" s="149"/>
    </row>
    <row r="22" spans="1:6" ht="20.25" customHeight="1" x14ac:dyDescent="0.25">
      <c r="A22" s="256"/>
      <c r="B22" s="145" t="s">
        <v>57</v>
      </c>
      <c r="C22" s="45">
        <v>6.8</v>
      </c>
      <c r="D22" s="45">
        <v>0</v>
      </c>
      <c r="E22" s="77">
        <f t="shared" si="1"/>
        <v>0</v>
      </c>
      <c r="F22" s="149"/>
    </row>
    <row r="23" spans="1:6" x14ac:dyDescent="0.25">
      <c r="A23" s="254" t="s">
        <v>93</v>
      </c>
      <c r="B23" s="145" t="s">
        <v>55</v>
      </c>
      <c r="C23" s="45"/>
      <c r="D23" s="45"/>
      <c r="E23" s="45"/>
      <c r="F23" s="149"/>
    </row>
    <row r="24" spans="1:6" x14ac:dyDescent="0.25">
      <c r="A24" s="255"/>
      <c r="B24" s="145" t="s">
        <v>56</v>
      </c>
      <c r="C24" s="45"/>
      <c r="D24" s="45"/>
      <c r="E24" s="45"/>
      <c r="F24" s="149"/>
    </row>
    <row r="25" spans="1:6" x14ac:dyDescent="0.25">
      <c r="A25" s="256"/>
      <c r="B25" s="145" t="s">
        <v>57</v>
      </c>
      <c r="C25" s="45"/>
      <c r="D25" s="45"/>
      <c r="E25" s="45"/>
      <c r="F25" s="149"/>
    </row>
    <row r="26" spans="1:6" x14ac:dyDescent="0.25">
      <c r="A26" s="254" t="s">
        <v>94</v>
      </c>
      <c r="B26" s="145" t="s">
        <v>55</v>
      </c>
      <c r="C26" s="45"/>
      <c r="D26" s="45"/>
      <c r="E26" s="45"/>
      <c r="F26" s="149"/>
    </row>
    <row r="27" spans="1:6" x14ac:dyDescent="0.25">
      <c r="A27" s="255"/>
      <c r="B27" s="145" t="s">
        <v>56</v>
      </c>
      <c r="C27" s="45"/>
      <c r="D27" s="45"/>
      <c r="E27" s="45"/>
      <c r="F27" s="149"/>
    </row>
    <row r="28" spans="1:6" x14ac:dyDescent="0.25">
      <c r="A28" s="256"/>
      <c r="B28" s="145" t="s">
        <v>57</v>
      </c>
      <c r="C28" s="45"/>
      <c r="D28" s="45"/>
      <c r="E28" s="45"/>
      <c r="F28" s="149"/>
    </row>
    <row r="29" spans="1:6" x14ac:dyDescent="0.25">
      <c r="A29" s="254" t="s">
        <v>95</v>
      </c>
      <c r="B29" s="145" t="s">
        <v>55</v>
      </c>
      <c r="C29" s="45"/>
      <c r="D29" s="45"/>
      <c r="E29" s="45"/>
      <c r="F29" s="149"/>
    </row>
    <row r="30" spans="1:6" x14ac:dyDescent="0.25">
      <c r="A30" s="255"/>
      <c r="B30" s="145" t="s">
        <v>56</v>
      </c>
      <c r="C30" s="45"/>
      <c r="D30" s="45"/>
      <c r="E30" s="45"/>
      <c r="F30" s="149"/>
    </row>
    <row r="31" spans="1:6" x14ac:dyDescent="0.25">
      <c r="A31" s="256"/>
      <c r="B31" s="145" t="s">
        <v>57</v>
      </c>
      <c r="C31" s="45"/>
      <c r="D31" s="45"/>
      <c r="E31" s="45"/>
      <c r="F31" s="149"/>
    </row>
    <row r="32" spans="1:6" x14ac:dyDescent="0.25">
      <c r="A32" s="254" t="s">
        <v>96</v>
      </c>
      <c r="B32" s="145" t="s">
        <v>55</v>
      </c>
      <c r="C32" s="45"/>
      <c r="D32" s="45"/>
      <c r="E32" s="45"/>
      <c r="F32" s="149"/>
    </row>
    <row r="33" spans="1:6" x14ac:dyDescent="0.25">
      <c r="A33" s="255"/>
      <c r="B33" s="145" t="s">
        <v>56</v>
      </c>
      <c r="C33" s="45"/>
      <c r="D33" s="45"/>
      <c r="E33" s="45"/>
      <c r="F33" s="149"/>
    </row>
    <row r="34" spans="1:6" x14ac:dyDescent="0.25">
      <c r="A34" s="256"/>
      <c r="B34" s="145" t="s">
        <v>57</v>
      </c>
      <c r="C34" s="45"/>
      <c r="D34" s="45"/>
      <c r="E34" s="45"/>
      <c r="F34" s="149"/>
    </row>
    <row r="35" spans="1:6" x14ac:dyDescent="0.25">
      <c r="A35" s="254" t="s">
        <v>97</v>
      </c>
      <c r="B35" s="145" t="s">
        <v>55</v>
      </c>
      <c r="C35" s="45"/>
      <c r="D35" s="45"/>
      <c r="E35" s="45"/>
      <c r="F35" s="149"/>
    </row>
    <row r="36" spans="1:6" x14ac:dyDescent="0.25">
      <c r="A36" s="255"/>
      <c r="B36" s="145" t="s">
        <v>56</v>
      </c>
      <c r="C36" s="45"/>
      <c r="D36" s="45"/>
      <c r="E36" s="45"/>
      <c r="F36" s="149"/>
    </row>
    <row r="37" spans="1:6" x14ac:dyDescent="0.25">
      <c r="A37" s="256"/>
      <c r="B37" s="145" t="s">
        <v>57</v>
      </c>
      <c r="C37" s="45"/>
      <c r="D37" s="45"/>
      <c r="E37" s="45"/>
      <c r="F37" s="149"/>
    </row>
    <row r="38" spans="1:6" x14ac:dyDescent="0.25">
      <c r="A38" s="254" t="s">
        <v>98</v>
      </c>
      <c r="B38" s="145" t="s">
        <v>55</v>
      </c>
      <c r="C38" s="45"/>
      <c r="D38" s="45"/>
      <c r="E38" s="45"/>
      <c r="F38" s="149"/>
    </row>
    <row r="39" spans="1:6" x14ac:dyDescent="0.25">
      <c r="A39" s="255"/>
      <c r="B39" s="145" t="s">
        <v>56</v>
      </c>
      <c r="C39" s="45"/>
      <c r="D39" s="45"/>
      <c r="E39" s="45"/>
      <c r="F39" s="149"/>
    </row>
    <row r="40" spans="1:6" x14ac:dyDescent="0.25">
      <c r="A40" s="256"/>
      <c r="B40" s="145" t="s">
        <v>57</v>
      </c>
      <c r="C40" s="45"/>
      <c r="D40" s="45"/>
      <c r="E40" s="45"/>
      <c r="F40" s="149"/>
    </row>
    <row r="41" spans="1:6" x14ac:dyDescent="0.25">
      <c r="A41" s="254" t="s">
        <v>99</v>
      </c>
      <c r="B41" s="145" t="s">
        <v>55</v>
      </c>
      <c r="C41" s="45"/>
      <c r="D41" s="45"/>
      <c r="E41" s="45"/>
      <c r="F41" s="149"/>
    </row>
    <row r="42" spans="1:6" x14ac:dyDescent="0.25">
      <c r="A42" s="255"/>
      <c r="B42" s="145" t="s">
        <v>56</v>
      </c>
      <c r="C42" s="45">
        <v>5.4</v>
      </c>
      <c r="D42" s="45">
        <v>5.4</v>
      </c>
      <c r="E42" s="77">
        <f>D42/C42*100</f>
        <v>100</v>
      </c>
      <c r="F42" s="149"/>
    </row>
    <row r="43" spans="1:6" ht="30" customHeight="1" x14ac:dyDescent="0.25">
      <c r="A43" s="256"/>
      <c r="B43" s="145" t="s">
        <v>57</v>
      </c>
      <c r="C43" s="45"/>
      <c r="D43" s="45"/>
      <c r="E43" s="77"/>
      <c r="F43" s="149"/>
    </row>
    <row r="44" spans="1:6" x14ac:dyDescent="0.25">
      <c r="A44" s="254" t="s">
        <v>100</v>
      </c>
      <c r="B44" s="145" t="s">
        <v>55</v>
      </c>
      <c r="C44" s="45"/>
      <c r="D44" s="45"/>
      <c r="E44" s="77"/>
      <c r="F44" s="149"/>
    </row>
    <row r="45" spans="1:6" x14ac:dyDescent="0.25">
      <c r="A45" s="255"/>
      <c r="B45" s="145" t="s">
        <v>56</v>
      </c>
      <c r="C45" s="45"/>
      <c r="D45" s="45"/>
      <c r="E45" s="77"/>
      <c r="F45" s="149"/>
    </row>
    <row r="46" spans="1:6" x14ac:dyDescent="0.25">
      <c r="A46" s="256"/>
      <c r="B46" s="145" t="s">
        <v>57</v>
      </c>
      <c r="C46" s="45">
        <v>729</v>
      </c>
      <c r="D46" s="45">
        <v>648</v>
      </c>
      <c r="E46" s="77">
        <f t="shared" ref="E46:E52" si="2">D46/C46*100</f>
        <v>88.888888888888886</v>
      </c>
      <c r="F46" s="149"/>
    </row>
    <row r="47" spans="1:6" x14ac:dyDescent="0.25">
      <c r="A47" s="254" t="s">
        <v>101</v>
      </c>
      <c r="B47" s="145" t="s">
        <v>55</v>
      </c>
      <c r="C47" s="45"/>
      <c r="D47" s="45"/>
      <c r="E47" s="77"/>
      <c r="F47" s="149"/>
    </row>
    <row r="48" spans="1:6" x14ac:dyDescent="0.25">
      <c r="A48" s="255"/>
      <c r="B48" s="145" t="s">
        <v>56</v>
      </c>
      <c r="C48" s="45"/>
      <c r="D48" s="45"/>
      <c r="E48" s="77"/>
      <c r="F48" s="149"/>
    </row>
    <row r="49" spans="1:6" x14ac:dyDescent="0.25">
      <c r="A49" s="256"/>
      <c r="B49" s="145" t="s">
        <v>57</v>
      </c>
      <c r="C49" s="77">
        <v>27</v>
      </c>
      <c r="D49" s="45">
        <v>2.7</v>
      </c>
      <c r="E49" s="77">
        <f t="shared" si="2"/>
        <v>10</v>
      </c>
      <c r="F49" s="149"/>
    </row>
    <row r="50" spans="1:6" x14ac:dyDescent="0.25">
      <c r="A50" s="254" t="s">
        <v>102</v>
      </c>
      <c r="B50" s="145" t="s">
        <v>55</v>
      </c>
      <c r="C50" s="45"/>
      <c r="D50" s="45"/>
      <c r="E50" s="77"/>
      <c r="F50" s="149"/>
    </row>
    <row r="51" spans="1:6" x14ac:dyDescent="0.25">
      <c r="A51" s="255"/>
      <c r="B51" s="145" t="s">
        <v>56</v>
      </c>
      <c r="C51" s="45"/>
      <c r="D51" s="45"/>
      <c r="E51" s="77"/>
      <c r="F51" s="149"/>
    </row>
    <row r="52" spans="1:6" x14ac:dyDescent="0.25">
      <c r="A52" s="256"/>
      <c r="B52" s="145" t="s">
        <v>57</v>
      </c>
      <c r="C52" s="45">
        <v>5.4</v>
      </c>
      <c r="D52" s="45">
        <v>0</v>
      </c>
      <c r="E52" s="77">
        <f t="shared" si="2"/>
        <v>0</v>
      </c>
      <c r="F52" s="149"/>
    </row>
    <row r="53" spans="1:6" x14ac:dyDescent="0.25">
      <c r="A53" s="254" t="s">
        <v>103</v>
      </c>
      <c r="B53" s="145" t="s">
        <v>55</v>
      </c>
      <c r="C53" s="45"/>
      <c r="D53" s="45"/>
      <c r="E53" s="45"/>
      <c r="F53" s="149"/>
    </row>
    <row r="54" spans="1:6" x14ac:dyDescent="0.25">
      <c r="A54" s="255"/>
      <c r="B54" s="145" t="s">
        <v>56</v>
      </c>
      <c r="C54" s="45"/>
      <c r="D54" s="45"/>
      <c r="E54" s="45"/>
      <c r="F54" s="149"/>
    </row>
    <row r="55" spans="1:6" x14ac:dyDescent="0.25">
      <c r="A55" s="256"/>
      <c r="B55" s="145" t="s">
        <v>57</v>
      </c>
      <c r="C55" s="45"/>
      <c r="D55" s="45"/>
      <c r="E55" s="45"/>
      <c r="F55" s="149"/>
    </row>
    <row r="56" spans="1:6" x14ac:dyDescent="0.25">
      <c r="A56" s="254" t="s">
        <v>104</v>
      </c>
      <c r="B56" s="145" t="s">
        <v>55</v>
      </c>
      <c r="C56" s="45"/>
      <c r="D56" s="45"/>
      <c r="E56" s="45"/>
      <c r="F56" s="149"/>
    </row>
    <row r="57" spans="1:6" x14ac:dyDescent="0.25">
      <c r="A57" s="255"/>
      <c r="B57" s="145" t="s">
        <v>56</v>
      </c>
      <c r="C57" s="45"/>
      <c r="D57" s="45"/>
      <c r="E57" s="45"/>
      <c r="F57" s="149"/>
    </row>
    <row r="58" spans="1:6" x14ac:dyDescent="0.25">
      <c r="A58" s="256"/>
      <c r="B58" s="145" t="s">
        <v>57</v>
      </c>
      <c r="C58" s="45"/>
      <c r="D58" s="45"/>
      <c r="E58" s="45"/>
      <c r="F58" s="149"/>
    </row>
    <row r="59" spans="1:6" x14ac:dyDescent="0.25">
      <c r="A59" s="254" t="s">
        <v>105</v>
      </c>
      <c r="B59" s="145" t="s">
        <v>55</v>
      </c>
      <c r="C59" s="45"/>
      <c r="D59" s="45"/>
      <c r="E59" s="45"/>
      <c r="F59" s="149"/>
    </row>
    <row r="60" spans="1:6" x14ac:dyDescent="0.25">
      <c r="A60" s="255"/>
      <c r="B60" s="145" t="s">
        <v>56</v>
      </c>
      <c r="C60" s="45"/>
      <c r="D60" s="45"/>
      <c r="E60" s="45"/>
      <c r="F60" s="149"/>
    </row>
    <row r="61" spans="1:6" x14ac:dyDescent="0.25">
      <c r="A61" s="256"/>
      <c r="B61" s="145" t="s">
        <v>57</v>
      </c>
      <c r="C61" s="45"/>
      <c r="D61" s="45"/>
      <c r="E61" s="45"/>
      <c r="F61" s="149"/>
    </row>
    <row r="62" spans="1:6" x14ac:dyDescent="0.25">
      <c r="A62" s="254" t="s">
        <v>106</v>
      </c>
      <c r="B62" s="145" t="s">
        <v>55</v>
      </c>
      <c r="C62" s="45"/>
      <c r="D62" s="45"/>
      <c r="E62" s="45"/>
      <c r="F62" s="149"/>
    </row>
    <row r="63" spans="1:6" x14ac:dyDescent="0.25">
      <c r="A63" s="255"/>
      <c r="B63" s="145" t="s">
        <v>56</v>
      </c>
      <c r="C63" s="45"/>
      <c r="D63" s="45"/>
      <c r="E63" s="45"/>
      <c r="F63" s="149"/>
    </row>
    <row r="64" spans="1:6" x14ac:dyDescent="0.25">
      <c r="A64" s="256"/>
      <c r="B64" s="145" t="s">
        <v>57</v>
      </c>
      <c r="C64" s="45"/>
      <c r="D64" s="45"/>
      <c r="E64" s="45"/>
      <c r="F64" s="149"/>
    </row>
    <row r="65" spans="1:6" x14ac:dyDescent="0.25">
      <c r="A65" s="254" t="s">
        <v>107</v>
      </c>
      <c r="B65" s="145" t="s">
        <v>55</v>
      </c>
      <c r="C65" s="45"/>
      <c r="D65" s="45"/>
      <c r="E65" s="45"/>
      <c r="F65" s="149"/>
    </row>
    <row r="66" spans="1:6" x14ac:dyDescent="0.25">
      <c r="A66" s="255"/>
      <c r="B66" s="145" t="s">
        <v>56</v>
      </c>
      <c r="C66" s="45"/>
      <c r="D66" s="45"/>
      <c r="E66" s="45"/>
      <c r="F66" s="149"/>
    </row>
    <row r="67" spans="1:6" x14ac:dyDescent="0.25">
      <c r="A67" s="256"/>
      <c r="B67" s="145" t="s">
        <v>57</v>
      </c>
      <c r="C67" s="45"/>
      <c r="D67" s="45"/>
      <c r="E67" s="45"/>
      <c r="F67" s="149"/>
    </row>
    <row r="68" spans="1:6" x14ac:dyDescent="0.25">
      <c r="A68" s="254" t="s">
        <v>108</v>
      </c>
      <c r="B68" s="145" t="s">
        <v>55</v>
      </c>
      <c r="C68" s="45"/>
      <c r="D68" s="45"/>
      <c r="E68" s="45"/>
      <c r="F68" s="149"/>
    </row>
    <row r="69" spans="1:6" x14ac:dyDescent="0.25">
      <c r="A69" s="255"/>
      <c r="B69" s="145" t="s">
        <v>56</v>
      </c>
      <c r="C69" s="45"/>
      <c r="D69" s="45"/>
      <c r="E69" s="45"/>
      <c r="F69" s="149"/>
    </row>
    <row r="70" spans="1:6" ht="18" customHeight="1" x14ac:dyDescent="0.25">
      <c r="A70" s="256"/>
      <c r="B70" s="145" t="s">
        <v>57</v>
      </c>
      <c r="C70" s="45"/>
      <c r="D70" s="45"/>
      <c r="E70" s="45"/>
      <c r="F70" s="149"/>
    </row>
    <row r="71" spans="1:6" x14ac:dyDescent="0.25">
      <c r="A71" s="254" t="s">
        <v>109</v>
      </c>
      <c r="B71" s="145" t="s">
        <v>55</v>
      </c>
      <c r="C71" s="45"/>
      <c r="D71" s="45"/>
      <c r="E71" s="45"/>
      <c r="F71" s="149"/>
    </row>
    <row r="72" spans="1:6" x14ac:dyDescent="0.25">
      <c r="A72" s="255"/>
      <c r="B72" s="145" t="s">
        <v>56</v>
      </c>
      <c r="C72" s="45"/>
      <c r="D72" s="45"/>
      <c r="E72" s="45"/>
      <c r="F72" s="149"/>
    </row>
    <row r="73" spans="1:6" x14ac:dyDescent="0.25">
      <c r="A73" s="256"/>
      <c r="B73" s="145" t="s">
        <v>57</v>
      </c>
      <c r="C73" s="45"/>
      <c r="D73" s="45"/>
      <c r="E73" s="45"/>
      <c r="F73" s="149"/>
    </row>
    <row r="74" spans="1:6" x14ac:dyDescent="0.25">
      <c r="A74" s="254" t="s">
        <v>110</v>
      </c>
      <c r="B74" s="145" t="s">
        <v>55</v>
      </c>
      <c r="C74" s="45"/>
      <c r="D74" s="45"/>
      <c r="E74" s="45"/>
      <c r="F74" s="149"/>
    </row>
    <row r="75" spans="1:6" x14ac:dyDescent="0.25">
      <c r="A75" s="255"/>
      <c r="B75" s="145" t="s">
        <v>56</v>
      </c>
      <c r="C75" s="45"/>
      <c r="D75" s="45"/>
      <c r="E75" s="45"/>
      <c r="F75" s="149"/>
    </row>
    <row r="76" spans="1:6" x14ac:dyDescent="0.25">
      <c r="A76" s="256"/>
      <c r="B76" s="145" t="s">
        <v>57</v>
      </c>
      <c r="C76" s="45"/>
      <c r="D76" s="45"/>
      <c r="E76" s="45"/>
      <c r="F76" s="149"/>
    </row>
    <row r="77" spans="1:6" x14ac:dyDescent="0.25">
      <c r="A77" s="254" t="s">
        <v>111</v>
      </c>
      <c r="B77" s="145" t="s">
        <v>55</v>
      </c>
      <c r="C77" s="45"/>
      <c r="D77" s="45"/>
      <c r="E77" s="45"/>
      <c r="F77" s="149"/>
    </row>
    <row r="78" spans="1:6" x14ac:dyDescent="0.25">
      <c r="A78" s="255"/>
      <c r="B78" s="145" t="s">
        <v>56</v>
      </c>
      <c r="C78" s="45"/>
      <c r="D78" s="45"/>
      <c r="E78" s="45"/>
      <c r="F78" s="149"/>
    </row>
    <row r="79" spans="1:6" x14ac:dyDescent="0.25">
      <c r="A79" s="256"/>
      <c r="B79" s="145" t="s">
        <v>57</v>
      </c>
      <c r="C79" s="45"/>
      <c r="D79" s="45"/>
      <c r="E79" s="45"/>
      <c r="F79" s="149"/>
    </row>
    <row r="80" spans="1:6" x14ac:dyDescent="0.25">
      <c r="A80" s="254" t="s">
        <v>112</v>
      </c>
      <c r="B80" s="145" t="s">
        <v>55</v>
      </c>
      <c r="C80" s="45"/>
      <c r="D80" s="45"/>
      <c r="E80" s="45"/>
      <c r="F80" s="149"/>
    </row>
    <row r="81" spans="1:6" x14ac:dyDescent="0.25">
      <c r="A81" s="255"/>
      <c r="B81" s="145" t="s">
        <v>56</v>
      </c>
      <c r="C81" s="45"/>
      <c r="D81" s="45"/>
      <c r="E81" s="45"/>
      <c r="F81" s="149"/>
    </row>
    <row r="82" spans="1:6" x14ac:dyDescent="0.25">
      <c r="A82" s="256"/>
      <c r="B82" s="145" t="s">
        <v>57</v>
      </c>
      <c r="C82" s="142"/>
      <c r="D82" s="142"/>
      <c r="E82" s="142"/>
      <c r="F82" s="149"/>
    </row>
    <row r="83" spans="1:6" x14ac:dyDescent="0.25">
      <c r="A83" s="254" t="s">
        <v>113</v>
      </c>
      <c r="B83" s="145" t="s">
        <v>55</v>
      </c>
      <c r="C83" s="142"/>
      <c r="D83" s="142"/>
      <c r="E83" s="142"/>
      <c r="F83" s="149"/>
    </row>
    <row r="84" spans="1:6" x14ac:dyDescent="0.25">
      <c r="A84" s="255"/>
      <c r="B84" s="145" t="s">
        <v>56</v>
      </c>
      <c r="C84" s="142"/>
      <c r="D84" s="142"/>
      <c r="E84" s="142"/>
      <c r="F84" s="149"/>
    </row>
    <row r="85" spans="1:6" x14ac:dyDescent="0.25">
      <c r="A85" s="256"/>
      <c r="B85" s="145" t="s">
        <v>57</v>
      </c>
      <c r="C85" s="142"/>
      <c r="D85" s="142"/>
      <c r="E85" s="142"/>
      <c r="F85" s="149"/>
    </row>
    <row r="86" spans="1:6" x14ac:dyDescent="0.25">
      <c r="A86" s="254" t="s">
        <v>114</v>
      </c>
      <c r="B86" s="145" t="s">
        <v>55</v>
      </c>
      <c r="C86" s="142"/>
      <c r="D86" s="142"/>
      <c r="E86" s="142"/>
      <c r="F86" s="149"/>
    </row>
    <row r="87" spans="1:6" x14ac:dyDescent="0.25">
      <c r="A87" s="255"/>
      <c r="B87" s="145" t="s">
        <v>56</v>
      </c>
      <c r="C87" s="142"/>
      <c r="D87" s="142"/>
      <c r="E87" s="142"/>
      <c r="F87" s="149"/>
    </row>
    <row r="88" spans="1:6" x14ac:dyDescent="0.25">
      <c r="A88" s="256"/>
      <c r="B88" s="145" t="s">
        <v>57</v>
      </c>
      <c r="C88" s="142"/>
      <c r="D88" s="142"/>
      <c r="E88" s="142"/>
      <c r="F88" s="149"/>
    </row>
    <row r="89" spans="1:6" x14ac:dyDescent="0.25">
      <c r="A89" s="254" t="s">
        <v>115</v>
      </c>
      <c r="B89" s="145" t="s">
        <v>55</v>
      </c>
      <c r="C89" s="142"/>
      <c r="D89" s="142"/>
      <c r="E89" s="142"/>
      <c r="F89" s="149"/>
    </row>
    <row r="90" spans="1:6" x14ac:dyDescent="0.25">
      <c r="A90" s="255"/>
      <c r="B90" s="145" t="s">
        <v>56</v>
      </c>
      <c r="C90" s="142"/>
      <c r="D90" s="142"/>
      <c r="E90" s="142"/>
      <c r="F90" s="149"/>
    </row>
    <row r="91" spans="1:6" x14ac:dyDescent="0.25">
      <c r="A91" s="256"/>
      <c r="B91" s="145" t="s">
        <v>57</v>
      </c>
      <c r="C91" s="142"/>
      <c r="D91" s="142"/>
      <c r="E91" s="142"/>
      <c r="F91" s="149"/>
    </row>
    <row r="92" spans="1:6" x14ac:dyDescent="0.25">
      <c r="A92" s="254" t="s">
        <v>116</v>
      </c>
      <c r="B92" s="145" t="s">
        <v>55</v>
      </c>
      <c r="C92" s="142"/>
      <c r="D92" s="142"/>
      <c r="E92" s="142"/>
      <c r="F92" s="149"/>
    </row>
    <row r="93" spans="1:6" x14ac:dyDescent="0.25">
      <c r="A93" s="255"/>
      <c r="B93" s="145" t="s">
        <v>56</v>
      </c>
      <c r="C93" s="142"/>
      <c r="D93" s="142"/>
      <c r="E93" s="142"/>
      <c r="F93" s="149"/>
    </row>
    <row r="94" spans="1:6" x14ac:dyDescent="0.25">
      <c r="A94" s="256"/>
      <c r="B94" s="145" t="s">
        <v>57</v>
      </c>
      <c r="C94" s="142"/>
      <c r="D94" s="142"/>
      <c r="E94" s="142"/>
      <c r="F94" s="149"/>
    </row>
    <row r="95" spans="1:6" x14ac:dyDescent="0.25">
      <c r="A95" s="254" t="s">
        <v>117</v>
      </c>
      <c r="B95" s="145" t="s">
        <v>55</v>
      </c>
      <c r="C95" s="142"/>
      <c r="D95" s="142"/>
      <c r="E95" s="142"/>
      <c r="F95" s="149"/>
    </row>
    <row r="96" spans="1:6" x14ac:dyDescent="0.25">
      <c r="A96" s="255"/>
      <c r="B96" s="145" t="s">
        <v>56</v>
      </c>
      <c r="C96" s="142"/>
      <c r="D96" s="142"/>
      <c r="E96" s="142"/>
      <c r="F96" s="149"/>
    </row>
    <row r="97" spans="1:6" x14ac:dyDescent="0.25">
      <c r="A97" s="256"/>
      <c r="B97" s="145" t="s">
        <v>57</v>
      </c>
      <c r="C97" s="142"/>
      <c r="D97" s="142"/>
      <c r="E97" s="142"/>
      <c r="F97" s="149"/>
    </row>
    <row r="98" spans="1:6" x14ac:dyDescent="0.25">
      <c r="A98" s="254" t="s">
        <v>118</v>
      </c>
      <c r="B98" s="145" t="s">
        <v>55</v>
      </c>
      <c r="C98" s="142"/>
      <c r="D98" s="142"/>
      <c r="E98" s="142"/>
      <c r="F98" s="149"/>
    </row>
    <row r="99" spans="1:6" x14ac:dyDescent="0.25">
      <c r="A99" s="255"/>
      <c r="B99" s="145" t="s">
        <v>56</v>
      </c>
      <c r="C99" s="142"/>
      <c r="D99" s="142"/>
      <c r="E99" s="142"/>
      <c r="F99" s="149"/>
    </row>
    <row r="100" spans="1:6" x14ac:dyDescent="0.25">
      <c r="A100" s="256"/>
      <c r="B100" s="145" t="s">
        <v>57</v>
      </c>
      <c r="C100" s="142"/>
      <c r="D100" s="142"/>
      <c r="E100" s="142"/>
      <c r="F100" s="149"/>
    </row>
    <row r="101" spans="1:6" x14ac:dyDescent="0.25">
      <c r="A101" s="254" t="s">
        <v>119</v>
      </c>
      <c r="B101" s="145" t="s">
        <v>55</v>
      </c>
      <c r="C101" s="142"/>
      <c r="D101" s="142"/>
      <c r="E101" s="142"/>
      <c r="F101" s="149"/>
    </row>
    <row r="102" spans="1:6" x14ac:dyDescent="0.25">
      <c r="A102" s="255"/>
      <c r="B102" s="145" t="s">
        <v>56</v>
      </c>
      <c r="C102" s="142"/>
      <c r="D102" s="142"/>
      <c r="E102" s="142"/>
      <c r="F102" s="149"/>
    </row>
    <row r="103" spans="1:6" x14ac:dyDescent="0.25">
      <c r="A103" s="256"/>
      <c r="B103" s="145" t="s">
        <v>57</v>
      </c>
      <c r="C103" s="142"/>
      <c r="D103" s="142"/>
      <c r="E103" s="142"/>
      <c r="F103" s="149"/>
    </row>
    <row r="104" spans="1:6" x14ac:dyDescent="0.25">
      <c r="A104" s="254" t="s">
        <v>120</v>
      </c>
      <c r="B104" s="145" t="s">
        <v>55</v>
      </c>
      <c r="C104" s="142"/>
      <c r="D104" s="142"/>
      <c r="E104" s="142"/>
      <c r="F104" s="149"/>
    </row>
    <row r="105" spans="1:6" x14ac:dyDescent="0.25">
      <c r="A105" s="255"/>
      <c r="B105" s="145" t="s">
        <v>56</v>
      </c>
      <c r="C105" s="142"/>
      <c r="D105" s="142"/>
      <c r="E105" s="142"/>
      <c r="F105" s="149"/>
    </row>
    <row r="106" spans="1:6" x14ac:dyDescent="0.25">
      <c r="A106" s="256"/>
      <c r="B106" s="145" t="s">
        <v>57</v>
      </c>
      <c r="C106" s="142"/>
      <c r="D106" s="142"/>
      <c r="E106" s="142"/>
      <c r="F106" s="149"/>
    </row>
    <row r="107" spans="1:6" x14ac:dyDescent="0.25">
      <c r="A107" s="254" t="s">
        <v>121</v>
      </c>
      <c r="B107" s="145" t="s">
        <v>55</v>
      </c>
      <c r="C107" s="142"/>
      <c r="D107" s="142"/>
      <c r="E107" s="142"/>
      <c r="F107" s="149"/>
    </row>
    <row r="108" spans="1:6" x14ac:dyDescent="0.25">
      <c r="A108" s="255"/>
      <c r="B108" s="145" t="s">
        <v>56</v>
      </c>
      <c r="C108" s="142"/>
      <c r="D108" s="142"/>
      <c r="E108" s="142"/>
      <c r="F108" s="149"/>
    </row>
    <row r="109" spans="1:6" x14ac:dyDescent="0.25">
      <c r="A109" s="256"/>
      <c r="B109" s="145" t="s">
        <v>57</v>
      </c>
      <c r="C109" s="142"/>
      <c r="D109" s="142"/>
      <c r="E109" s="142"/>
      <c r="F109" s="149"/>
    </row>
    <row r="110" spans="1:6" x14ac:dyDescent="0.25">
      <c r="A110" s="254" t="s">
        <v>122</v>
      </c>
      <c r="B110" s="145" t="s">
        <v>55</v>
      </c>
      <c r="C110" s="142"/>
      <c r="D110" s="142"/>
      <c r="E110" s="142"/>
      <c r="F110" s="149"/>
    </row>
    <row r="111" spans="1:6" x14ac:dyDescent="0.25">
      <c r="A111" s="255"/>
      <c r="B111" s="145" t="s">
        <v>56</v>
      </c>
      <c r="C111" s="142"/>
      <c r="D111" s="142"/>
      <c r="E111" s="142"/>
      <c r="F111" s="149"/>
    </row>
    <row r="112" spans="1:6" x14ac:dyDescent="0.25">
      <c r="A112" s="256"/>
      <c r="B112" s="145" t="s">
        <v>57</v>
      </c>
      <c r="C112" s="142"/>
      <c r="D112" s="142"/>
      <c r="E112" s="142"/>
      <c r="F112" s="149"/>
    </row>
    <row r="113" spans="1:6" x14ac:dyDescent="0.25">
      <c r="A113" s="254" t="s">
        <v>123</v>
      </c>
      <c r="B113" s="145" t="s">
        <v>55</v>
      </c>
      <c r="C113" s="142"/>
      <c r="D113" s="142"/>
      <c r="E113" s="142"/>
      <c r="F113" s="149"/>
    </row>
    <row r="114" spans="1:6" x14ac:dyDescent="0.25">
      <c r="A114" s="255"/>
      <c r="B114" s="145" t="s">
        <v>56</v>
      </c>
      <c r="C114" s="142"/>
      <c r="D114" s="142"/>
      <c r="E114" s="142"/>
      <c r="F114" s="149"/>
    </row>
    <row r="115" spans="1:6" x14ac:dyDescent="0.25">
      <c r="A115" s="256"/>
      <c r="B115" s="145" t="s">
        <v>57</v>
      </c>
      <c r="C115" s="142"/>
      <c r="D115" s="142"/>
      <c r="E115" s="142"/>
      <c r="F115" s="149"/>
    </row>
    <row r="116" spans="1:6" x14ac:dyDescent="0.25">
      <c r="A116" s="254" t="s">
        <v>124</v>
      </c>
      <c r="B116" s="145" t="s">
        <v>55</v>
      </c>
      <c r="C116" s="142"/>
      <c r="D116" s="142"/>
      <c r="E116" s="142"/>
      <c r="F116" s="149"/>
    </row>
    <row r="117" spans="1:6" x14ac:dyDescent="0.25">
      <c r="A117" s="255"/>
      <c r="B117" s="145" t="s">
        <v>56</v>
      </c>
      <c r="C117" s="142"/>
      <c r="D117" s="142"/>
      <c r="E117" s="142"/>
      <c r="F117" s="149"/>
    </row>
    <row r="118" spans="1:6" x14ac:dyDescent="0.25">
      <c r="A118" s="256"/>
      <c r="B118" s="145" t="s">
        <v>57</v>
      </c>
      <c r="C118" s="142"/>
      <c r="D118" s="142"/>
      <c r="E118" s="142"/>
      <c r="F118" s="149"/>
    </row>
    <row r="119" spans="1:6" x14ac:dyDescent="0.25">
      <c r="A119" s="254" t="s">
        <v>125</v>
      </c>
      <c r="B119" s="145" t="s">
        <v>55</v>
      </c>
      <c r="C119" s="142"/>
      <c r="D119" s="142"/>
      <c r="E119" s="142"/>
      <c r="F119" s="149"/>
    </row>
    <row r="120" spans="1:6" x14ac:dyDescent="0.25">
      <c r="A120" s="255"/>
      <c r="B120" s="145" t="s">
        <v>56</v>
      </c>
      <c r="C120" s="142"/>
      <c r="D120" s="142"/>
      <c r="E120" s="142"/>
      <c r="F120" s="149"/>
    </row>
    <row r="121" spans="1:6" x14ac:dyDescent="0.25">
      <c r="A121" s="256"/>
      <c r="B121" s="145" t="s">
        <v>57</v>
      </c>
      <c r="C121" s="142"/>
      <c r="D121" s="142"/>
      <c r="E121" s="142"/>
      <c r="F121" s="149"/>
    </row>
    <row r="122" spans="1:6" x14ac:dyDescent="0.25">
      <c r="A122" s="254" t="s">
        <v>126</v>
      </c>
      <c r="B122" s="145" t="s">
        <v>55</v>
      </c>
      <c r="C122" s="142"/>
      <c r="D122" s="142"/>
      <c r="E122" s="142"/>
      <c r="F122" s="149"/>
    </row>
    <row r="123" spans="1:6" x14ac:dyDescent="0.25">
      <c r="A123" s="255"/>
      <c r="B123" s="145" t="s">
        <v>56</v>
      </c>
      <c r="C123" s="142"/>
      <c r="D123" s="142"/>
      <c r="E123" s="142"/>
      <c r="F123" s="149"/>
    </row>
    <row r="124" spans="1:6" x14ac:dyDescent="0.25">
      <c r="A124" s="256"/>
      <c r="B124" s="145" t="s">
        <v>57</v>
      </c>
      <c r="C124" s="142"/>
      <c r="D124" s="142"/>
      <c r="E124" s="142"/>
      <c r="F124" s="149"/>
    </row>
    <row r="125" spans="1:6" x14ac:dyDescent="0.25">
      <c r="A125" s="254" t="s">
        <v>127</v>
      </c>
      <c r="B125" s="145" t="s">
        <v>55</v>
      </c>
      <c r="C125" s="142"/>
      <c r="D125" s="142"/>
      <c r="E125" s="142"/>
      <c r="F125" s="149"/>
    </row>
    <row r="126" spans="1:6" x14ac:dyDescent="0.25">
      <c r="A126" s="255"/>
      <c r="B126" s="145" t="s">
        <v>56</v>
      </c>
      <c r="C126" s="142"/>
      <c r="D126" s="142"/>
      <c r="E126" s="142"/>
      <c r="F126" s="149"/>
    </row>
    <row r="127" spans="1:6" x14ac:dyDescent="0.25">
      <c r="A127" s="256"/>
      <c r="B127" s="145" t="s">
        <v>57</v>
      </c>
      <c r="C127" s="142"/>
      <c r="D127" s="142"/>
      <c r="E127" s="142"/>
      <c r="F127" s="149"/>
    </row>
    <row r="128" spans="1:6" x14ac:dyDescent="0.25">
      <c r="A128" s="254" t="s">
        <v>128</v>
      </c>
      <c r="B128" s="145" t="s">
        <v>55</v>
      </c>
      <c r="C128" s="142"/>
      <c r="D128" s="142"/>
      <c r="E128" s="142"/>
      <c r="F128" s="149"/>
    </row>
    <row r="129" spans="1:6" x14ac:dyDescent="0.25">
      <c r="A129" s="255"/>
      <c r="B129" s="145" t="s">
        <v>56</v>
      </c>
      <c r="C129" s="142"/>
      <c r="D129" s="142"/>
      <c r="E129" s="142"/>
      <c r="F129" s="149"/>
    </row>
    <row r="130" spans="1:6" x14ac:dyDescent="0.25">
      <c r="A130" s="256"/>
      <c r="B130" s="145" t="s">
        <v>57</v>
      </c>
      <c r="C130" s="142"/>
      <c r="D130" s="142"/>
      <c r="E130" s="142"/>
      <c r="F130" s="149"/>
    </row>
  </sheetData>
  <mergeCells count="43">
    <mergeCell ref="A23:A25"/>
    <mergeCell ref="A7:A10"/>
    <mergeCell ref="A11:A13"/>
    <mergeCell ref="A14:A16"/>
    <mergeCell ref="A17:A19"/>
    <mergeCell ref="A20:A22"/>
    <mergeCell ref="A59:A61"/>
    <mergeCell ref="A26:A28"/>
    <mergeCell ref="A29:A31"/>
    <mergeCell ref="A32:A34"/>
    <mergeCell ref="A35:A37"/>
    <mergeCell ref="A38:A40"/>
    <mergeCell ref="A41:A43"/>
    <mergeCell ref="A107:A109"/>
    <mergeCell ref="A110:A112"/>
    <mergeCell ref="A113:A115"/>
    <mergeCell ref="A80:A82"/>
    <mergeCell ref="A83:A85"/>
    <mergeCell ref="A86:A88"/>
    <mergeCell ref="A89:A91"/>
    <mergeCell ref="A92:A94"/>
    <mergeCell ref="A95:A97"/>
    <mergeCell ref="A2:E2"/>
    <mergeCell ref="A3:E3"/>
    <mergeCell ref="A98:A100"/>
    <mergeCell ref="A101:A103"/>
    <mergeCell ref="A104:A106"/>
    <mergeCell ref="A62:A64"/>
    <mergeCell ref="A65:A67"/>
    <mergeCell ref="A68:A70"/>
    <mergeCell ref="A71:A73"/>
    <mergeCell ref="A74:A76"/>
    <mergeCell ref="A77:A79"/>
    <mergeCell ref="A44:A46"/>
    <mergeCell ref="A47:A49"/>
    <mergeCell ref="A50:A52"/>
    <mergeCell ref="A53:A55"/>
    <mergeCell ref="A56:A58"/>
    <mergeCell ref="A116:A118"/>
    <mergeCell ref="A119:A121"/>
    <mergeCell ref="A122:A124"/>
    <mergeCell ref="A125:A127"/>
    <mergeCell ref="A128:A130"/>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opLeftCell="A31" workbookViewId="0">
      <selection activeCell="A5" sqref="A5"/>
    </sheetView>
  </sheetViews>
  <sheetFormatPr defaultRowHeight="15" x14ac:dyDescent="0.25"/>
  <cols>
    <col min="1" max="1" width="43.28515625" customWidth="1"/>
    <col min="2" max="2" width="24.42578125" customWidth="1"/>
    <col min="3" max="3" width="13.140625" customWidth="1"/>
    <col min="4" max="4" width="11" customWidth="1"/>
    <col min="5" max="5" width="10.42578125" customWidth="1"/>
    <col min="6" max="6" width="24.7109375" customWidth="1"/>
  </cols>
  <sheetData>
    <row r="1" spans="1:6" s="1" customFormat="1" x14ac:dyDescent="0.25">
      <c r="A1" s="61"/>
      <c r="B1" s="61"/>
      <c r="C1" s="61"/>
      <c r="D1" s="61"/>
      <c r="E1" s="61"/>
      <c r="F1" s="61"/>
    </row>
    <row r="2" spans="1:6" x14ac:dyDescent="0.25">
      <c r="A2" s="252" t="s">
        <v>48</v>
      </c>
      <c r="B2" s="252"/>
      <c r="C2" s="252"/>
      <c r="D2" s="252"/>
      <c r="E2" s="252"/>
      <c r="F2" s="61"/>
    </row>
    <row r="3" spans="1:6" s="1" customFormat="1" x14ac:dyDescent="0.25">
      <c r="A3" s="283" t="s">
        <v>61</v>
      </c>
      <c r="B3" s="283"/>
      <c r="C3" s="283"/>
      <c r="D3" s="283"/>
      <c r="E3" s="283"/>
      <c r="F3" s="61"/>
    </row>
    <row r="4" spans="1:6" x14ac:dyDescent="0.25">
      <c r="A4" s="62"/>
      <c r="B4" s="62"/>
      <c r="C4" s="62"/>
      <c r="D4" s="62"/>
      <c r="E4" s="62"/>
      <c r="F4" s="61"/>
    </row>
    <row r="5" spans="1:6" ht="102" customHeight="1" x14ac:dyDescent="0.25">
      <c r="A5" s="47" t="s">
        <v>49</v>
      </c>
      <c r="B5" s="47" t="s">
        <v>50</v>
      </c>
      <c r="C5" s="47" t="s">
        <v>51</v>
      </c>
      <c r="D5" s="47" t="s">
        <v>52</v>
      </c>
      <c r="E5" s="47" t="s">
        <v>53</v>
      </c>
      <c r="F5" s="38" t="s">
        <v>129</v>
      </c>
    </row>
    <row r="6" spans="1:6" x14ac:dyDescent="0.25">
      <c r="A6" s="45">
        <v>1</v>
      </c>
      <c r="B6" s="45">
        <v>2</v>
      </c>
      <c r="C6" s="45">
        <v>3</v>
      </c>
      <c r="D6" s="45">
        <v>4</v>
      </c>
      <c r="E6" s="45">
        <v>5</v>
      </c>
      <c r="F6" s="57">
        <v>6</v>
      </c>
    </row>
    <row r="7" spans="1:6" x14ac:dyDescent="0.25">
      <c r="A7" s="253" t="s">
        <v>15</v>
      </c>
      <c r="B7" s="43" t="s">
        <v>54</v>
      </c>
      <c r="C7" s="174">
        <f>C8+C9+C10</f>
        <v>1354.6</v>
      </c>
      <c r="D7" s="174">
        <f>D8+D9+D10</f>
        <v>0</v>
      </c>
      <c r="E7" s="43">
        <f>D7/C7*100</f>
        <v>0</v>
      </c>
      <c r="F7" s="149"/>
    </row>
    <row r="8" spans="1:6" x14ac:dyDescent="0.25">
      <c r="A8" s="253"/>
      <c r="B8" s="43" t="s">
        <v>55</v>
      </c>
      <c r="C8" s="43">
        <f>C11+C14+C17+C20+C23+C26+C29+C32+C35+C38+C41+C44+C47+C50+C53+C56+C59+C62+C65+C68+C71+C74+C77+C80+C83+C86</f>
        <v>909.6</v>
      </c>
      <c r="D8" s="43">
        <f>D11+D14+D17+D20+D23+D26+D29+D32+D35+D38+D41+D44+D47+D50+D53+D56+D59+D62+D65+D68+D71+D74+D77+D80+D83+D86</f>
        <v>0</v>
      </c>
      <c r="E8" s="43">
        <f t="shared" ref="E8:E9" si="0">D8/C8*100</f>
        <v>0</v>
      </c>
      <c r="F8" s="149"/>
    </row>
    <row r="9" spans="1:6" x14ac:dyDescent="0.25">
      <c r="A9" s="253"/>
      <c r="B9" s="43" t="s">
        <v>56</v>
      </c>
      <c r="C9" s="174">
        <f>C12+C15+C18+C21+C24+C27+C30+C33+C36+C39+C42+C45+C48+C51+C54+C57+C60+C63+C66+C69+C72+C75+C78+C81+C84+C87</f>
        <v>445</v>
      </c>
      <c r="D9" s="174">
        <f>D12+D15+D18+D21+D24+D27+D30+D33+D36+D39+D42+D45+D48+D51+D54+D57+D60+D63+D66+D69+D72+D75+D78+D81+D84+D87</f>
        <v>0</v>
      </c>
      <c r="E9" s="43">
        <f t="shared" si="0"/>
        <v>0</v>
      </c>
      <c r="F9" s="149"/>
    </row>
    <row r="10" spans="1:6" x14ac:dyDescent="0.25">
      <c r="A10" s="253"/>
      <c r="B10" s="43" t="s">
        <v>57</v>
      </c>
      <c r="C10" s="43"/>
      <c r="D10" s="43"/>
      <c r="E10" s="43"/>
      <c r="F10" s="149"/>
    </row>
    <row r="11" spans="1:6" x14ac:dyDescent="0.25">
      <c r="A11" s="254" t="s">
        <v>130</v>
      </c>
      <c r="B11" s="190" t="s">
        <v>55</v>
      </c>
      <c r="C11" s="73"/>
      <c r="D11" s="73"/>
      <c r="E11" s="73"/>
      <c r="F11" s="149"/>
    </row>
    <row r="12" spans="1:6" x14ac:dyDescent="0.25">
      <c r="A12" s="255"/>
      <c r="B12" s="190" t="s">
        <v>56</v>
      </c>
      <c r="C12" s="73"/>
      <c r="D12" s="73"/>
      <c r="E12" s="73"/>
      <c r="F12" s="149"/>
    </row>
    <row r="13" spans="1:6" ht="80.25" customHeight="1" x14ac:dyDescent="0.25">
      <c r="A13" s="256"/>
      <c r="B13" s="190" t="s">
        <v>57</v>
      </c>
      <c r="C13" s="73"/>
      <c r="D13" s="73"/>
      <c r="E13" s="73"/>
      <c r="F13" s="149"/>
    </row>
    <row r="14" spans="1:6" x14ac:dyDescent="0.25">
      <c r="A14" s="254" t="s">
        <v>131</v>
      </c>
      <c r="B14" s="21" t="s">
        <v>55</v>
      </c>
      <c r="C14" s="45"/>
      <c r="D14" s="45"/>
      <c r="E14" s="45"/>
      <c r="F14" s="149"/>
    </row>
    <row r="15" spans="1:6" x14ac:dyDescent="0.25">
      <c r="A15" s="255"/>
      <c r="B15" s="21" t="s">
        <v>56</v>
      </c>
      <c r="C15" s="45"/>
      <c r="D15" s="45"/>
      <c r="E15" s="45"/>
      <c r="F15" s="149"/>
    </row>
    <row r="16" spans="1:6" ht="31.5" customHeight="1" x14ac:dyDescent="0.25">
      <c r="A16" s="256"/>
      <c r="B16" s="21" t="s">
        <v>57</v>
      </c>
      <c r="C16" s="45"/>
      <c r="D16" s="45"/>
      <c r="E16" s="45"/>
      <c r="F16" s="149"/>
    </row>
    <row r="17" spans="1:6" x14ac:dyDescent="0.25">
      <c r="A17" s="254" t="s">
        <v>132</v>
      </c>
      <c r="B17" s="21" t="s">
        <v>55</v>
      </c>
      <c r="C17" s="45"/>
      <c r="D17" s="45"/>
      <c r="E17" s="45"/>
      <c r="F17" s="149"/>
    </row>
    <row r="18" spans="1:6" x14ac:dyDescent="0.25">
      <c r="A18" s="255"/>
      <c r="B18" s="21" t="s">
        <v>56</v>
      </c>
      <c r="C18" s="45"/>
      <c r="D18" s="45"/>
      <c r="E18" s="45"/>
      <c r="F18" s="149"/>
    </row>
    <row r="19" spans="1:6" ht="33" customHeight="1" x14ac:dyDescent="0.25">
      <c r="A19" s="256"/>
      <c r="B19" s="21" t="s">
        <v>57</v>
      </c>
      <c r="C19" s="45"/>
      <c r="D19" s="45"/>
      <c r="E19" s="45"/>
      <c r="F19" s="149"/>
    </row>
    <row r="20" spans="1:6" x14ac:dyDescent="0.25">
      <c r="A20" s="254" t="s">
        <v>133</v>
      </c>
      <c r="B20" s="21" t="s">
        <v>55</v>
      </c>
      <c r="C20" s="45"/>
      <c r="D20" s="45"/>
      <c r="E20" s="45"/>
      <c r="F20" s="149"/>
    </row>
    <row r="21" spans="1:6" x14ac:dyDescent="0.25">
      <c r="A21" s="255"/>
      <c r="B21" s="21" t="s">
        <v>56</v>
      </c>
      <c r="C21" s="45"/>
      <c r="D21" s="45"/>
      <c r="E21" s="45"/>
      <c r="F21" s="149"/>
    </row>
    <row r="22" spans="1:6" ht="63.75" customHeight="1" x14ac:dyDescent="0.25">
      <c r="A22" s="256"/>
      <c r="B22" s="21" t="s">
        <v>57</v>
      </c>
      <c r="C22" s="45"/>
      <c r="D22" s="45"/>
      <c r="E22" s="45"/>
      <c r="F22" s="149"/>
    </row>
    <row r="23" spans="1:6" x14ac:dyDescent="0.25">
      <c r="A23" s="254" t="s">
        <v>134</v>
      </c>
      <c r="B23" s="21" t="s">
        <v>55</v>
      </c>
      <c r="C23" s="45"/>
      <c r="D23" s="45"/>
      <c r="E23" s="45"/>
      <c r="F23" s="149"/>
    </row>
    <row r="24" spans="1:6" x14ac:dyDescent="0.25">
      <c r="A24" s="255"/>
      <c r="B24" s="21" t="s">
        <v>56</v>
      </c>
      <c r="C24" s="45"/>
      <c r="D24" s="45"/>
      <c r="E24" s="45"/>
      <c r="F24" s="149"/>
    </row>
    <row r="25" spans="1:6" ht="35.25" customHeight="1" x14ac:dyDescent="0.25">
      <c r="A25" s="256"/>
      <c r="B25" s="21" t="s">
        <v>57</v>
      </c>
      <c r="C25" s="45"/>
      <c r="D25" s="45"/>
      <c r="E25" s="45"/>
      <c r="F25" s="149"/>
    </row>
    <row r="26" spans="1:6" x14ac:dyDescent="0.25">
      <c r="A26" s="254" t="s">
        <v>135</v>
      </c>
      <c r="B26" s="21" t="s">
        <v>55</v>
      </c>
      <c r="C26" s="45">
        <v>909.6</v>
      </c>
      <c r="D26" s="45">
        <v>0</v>
      </c>
      <c r="E26" s="45"/>
      <c r="F26" s="45" t="s">
        <v>458</v>
      </c>
    </row>
    <row r="27" spans="1:6" ht="193.5" customHeight="1" x14ac:dyDescent="0.25">
      <c r="A27" s="255"/>
      <c r="B27" s="190" t="s">
        <v>56</v>
      </c>
      <c r="C27" s="73">
        <v>389.8</v>
      </c>
      <c r="D27" s="73">
        <v>0</v>
      </c>
      <c r="E27" s="73"/>
      <c r="F27" s="51" t="s">
        <v>459</v>
      </c>
    </row>
    <row r="28" spans="1:6" ht="76.5" customHeight="1" x14ac:dyDescent="0.25">
      <c r="A28" s="256"/>
      <c r="B28" s="21" t="s">
        <v>57</v>
      </c>
      <c r="C28" s="45">
        <v>0</v>
      </c>
      <c r="D28" s="45">
        <v>0</v>
      </c>
      <c r="E28" s="45"/>
      <c r="F28" s="149"/>
    </row>
    <row r="29" spans="1:6" x14ac:dyDescent="0.25">
      <c r="A29" s="254" t="s">
        <v>136</v>
      </c>
      <c r="B29" s="21" t="s">
        <v>55</v>
      </c>
      <c r="C29" s="45"/>
      <c r="D29" s="45"/>
      <c r="E29" s="45"/>
      <c r="F29" s="149"/>
    </row>
    <row r="30" spans="1:6" x14ac:dyDescent="0.25">
      <c r="A30" s="255"/>
      <c r="B30" s="21" t="s">
        <v>56</v>
      </c>
      <c r="C30" s="45"/>
      <c r="D30" s="45"/>
      <c r="E30" s="45"/>
      <c r="F30" s="149"/>
    </row>
    <row r="31" spans="1:6" ht="49.5" customHeight="1" x14ac:dyDescent="0.25">
      <c r="A31" s="256"/>
      <c r="B31" s="21" t="s">
        <v>57</v>
      </c>
      <c r="C31" s="45"/>
      <c r="D31" s="45"/>
      <c r="E31" s="45"/>
      <c r="F31" s="149"/>
    </row>
    <row r="32" spans="1:6" x14ac:dyDescent="0.25">
      <c r="A32" s="254" t="s">
        <v>137</v>
      </c>
      <c r="B32" s="21" t="s">
        <v>55</v>
      </c>
      <c r="C32" s="45"/>
      <c r="D32" s="45"/>
      <c r="E32" s="45"/>
      <c r="F32" s="149"/>
    </row>
    <row r="33" spans="1:6" x14ac:dyDescent="0.25">
      <c r="A33" s="255"/>
      <c r="B33" s="21" t="s">
        <v>56</v>
      </c>
      <c r="C33" s="45"/>
      <c r="D33" s="45"/>
      <c r="E33" s="45"/>
      <c r="F33" s="149"/>
    </row>
    <row r="34" spans="1:6" ht="78.75" customHeight="1" x14ac:dyDescent="0.25">
      <c r="A34" s="256"/>
      <c r="B34" s="21" t="s">
        <v>57</v>
      </c>
      <c r="C34" s="45"/>
      <c r="D34" s="45"/>
      <c r="E34" s="45"/>
      <c r="F34" s="149"/>
    </row>
    <row r="35" spans="1:6" x14ac:dyDescent="0.25">
      <c r="A35" s="254" t="s">
        <v>138</v>
      </c>
      <c r="B35" s="21" t="s">
        <v>55</v>
      </c>
      <c r="C35" s="45">
        <v>0</v>
      </c>
      <c r="D35" s="45">
        <v>0</v>
      </c>
      <c r="E35" s="45"/>
      <c r="F35" s="149"/>
    </row>
    <row r="36" spans="1:6" ht="77.25" x14ac:dyDescent="0.25">
      <c r="A36" s="255"/>
      <c r="B36" s="190" t="s">
        <v>56</v>
      </c>
      <c r="C36" s="73">
        <v>31.3</v>
      </c>
      <c r="D36" s="73">
        <v>0</v>
      </c>
      <c r="E36" s="45"/>
      <c r="F36" s="54" t="s">
        <v>460</v>
      </c>
    </row>
    <row r="37" spans="1:6" ht="45.75" customHeight="1" x14ac:dyDescent="0.25">
      <c r="A37" s="256"/>
      <c r="B37" s="21" t="s">
        <v>57</v>
      </c>
      <c r="C37" s="45">
        <v>0</v>
      </c>
      <c r="D37" s="45">
        <v>0</v>
      </c>
      <c r="E37" s="45"/>
      <c r="F37" s="149"/>
    </row>
    <row r="38" spans="1:6" x14ac:dyDescent="0.25">
      <c r="A38" s="254" t="s">
        <v>139</v>
      </c>
      <c r="B38" s="21" t="s">
        <v>55</v>
      </c>
      <c r="C38" s="45"/>
      <c r="D38" s="45"/>
      <c r="E38" s="45"/>
      <c r="F38" s="149"/>
    </row>
    <row r="39" spans="1:6" x14ac:dyDescent="0.25">
      <c r="A39" s="255"/>
      <c r="B39" s="21" t="s">
        <v>56</v>
      </c>
      <c r="C39" s="45"/>
      <c r="D39" s="45"/>
      <c r="E39" s="45"/>
      <c r="F39" s="149"/>
    </row>
    <row r="40" spans="1:6" ht="35.25" customHeight="1" x14ac:dyDescent="0.25">
      <c r="A40" s="256"/>
      <c r="B40" s="21" t="s">
        <v>57</v>
      </c>
      <c r="C40" s="45"/>
      <c r="D40" s="45"/>
      <c r="E40" s="45"/>
      <c r="F40" s="149"/>
    </row>
    <row r="41" spans="1:6" x14ac:dyDescent="0.25">
      <c r="A41" s="254" t="s">
        <v>140</v>
      </c>
      <c r="B41" s="21" t="s">
        <v>55</v>
      </c>
      <c r="C41" s="45"/>
      <c r="D41" s="45"/>
      <c r="E41" s="45"/>
      <c r="F41" s="149"/>
    </row>
    <row r="42" spans="1:6" x14ac:dyDescent="0.25">
      <c r="A42" s="255"/>
      <c r="B42" s="21" t="s">
        <v>56</v>
      </c>
      <c r="C42" s="45"/>
      <c r="D42" s="45"/>
      <c r="E42" s="45"/>
      <c r="F42" s="149"/>
    </row>
    <row r="43" spans="1:6" ht="108" customHeight="1" x14ac:dyDescent="0.25">
      <c r="A43" s="256"/>
      <c r="B43" s="21" t="s">
        <v>57</v>
      </c>
      <c r="C43" s="45"/>
      <c r="D43" s="45"/>
      <c r="E43" s="45"/>
      <c r="F43" s="149"/>
    </row>
    <row r="44" spans="1:6" x14ac:dyDescent="0.25">
      <c r="A44" s="254" t="s">
        <v>141</v>
      </c>
      <c r="B44" s="21" t="s">
        <v>55</v>
      </c>
      <c r="C44" s="45"/>
      <c r="D44" s="45"/>
      <c r="E44" s="45"/>
      <c r="F44" s="149"/>
    </row>
    <row r="45" spans="1:6" x14ac:dyDescent="0.25">
      <c r="A45" s="255"/>
      <c r="B45" s="21" t="s">
        <v>56</v>
      </c>
      <c r="C45" s="45"/>
      <c r="D45" s="45"/>
      <c r="E45" s="45"/>
      <c r="F45" s="149"/>
    </row>
    <row r="46" spans="1:6" ht="110.25" customHeight="1" x14ac:dyDescent="0.25">
      <c r="A46" s="256"/>
      <c r="B46" s="21" t="s">
        <v>57</v>
      </c>
      <c r="C46" s="45"/>
      <c r="D46" s="45"/>
      <c r="E46" s="45"/>
      <c r="F46" s="149"/>
    </row>
    <row r="47" spans="1:6" x14ac:dyDescent="0.25">
      <c r="A47" s="254" t="s">
        <v>142</v>
      </c>
      <c r="B47" s="21" t="s">
        <v>55</v>
      </c>
      <c r="C47" s="45"/>
      <c r="D47" s="45"/>
      <c r="E47" s="45"/>
      <c r="F47" s="149"/>
    </row>
    <row r="48" spans="1:6" x14ac:dyDescent="0.25">
      <c r="A48" s="255"/>
      <c r="B48" s="21" t="s">
        <v>56</v>
      </c>
      <c r="C48" s="45"/>
      <c r="D48" s="45"/>
      <c r="E48" s="45"/>
      <c r="F48" s="149"/>
    </row>
    <row r="49" spans="1:6" ht="92.25" customHeight="1" x14ac:dyDescent="0.25">
      <c r="A49" s="256"/>
      <c r="B49" s="21" t="s">
        <v>57</v>
      </c>
      <c r="C49" s="45"/>
      <c r="D49" s="45"/>
      <c r="E49" s="45"/>
      <c r="F49" s="149"/>
    </row>
    <row r="50" spans="1:6" x14ac:dyDescent="0.25">
      <c r="A50" s="254" t="s">
        <v>143</v>
      </c>
      <c r="B50" s="21" t="s">
        <v>55</v>
      </c>
      <c r="C50" s="45"/>
      <c r="D50" s="45"/>
      <c r="E50" s="45"/>
      <c r="F50" s="149"/>
    </row>
    <row r="51" spans="1:6" x14ac:dyDescent="0.25">
      <c r="A51" s="255"/>
      <c r="B51" s="21" t="s">
        <v>56</v>
      </c>
      <c r="C51" s="45"/>
      <c r="D51" s="45"/>
      <c r="E51" s="45"/>
      <c r="F51" s="149"/>
    </row>
    <row r="52" spans="1:6" ht="91.5" customHeight="1" x14ac:dyDescent="0.25">
      <c r="A52" s="256"/>
      <c r="B52" s="21" t="s">
        <v>57</v>
      </c>
      <c r="C52" s="45"/>
      <c r="D52" s="45"/>
      <c r="E52" s="45"/>
      <c r="F52" s="149"/>
    </row>
    <row r="53" spans="1:6" x14ac:dyDescent="0.25">
      <c r="A53" s="254" t="s">
        <v>144</v>
      </c>
      <c r="B53" s="21" t="s">
        <v>55</v>
      </c>
      <c r="C53" s="45"/>
      <c r="D53" s="45"/>
      <c r="E53" s="45"/>
      <c r="F53" s="149"/>
    </row>
    <row r="54" spans="1:6" x14ac:dyDescent="0.25">
      <c r="A54" s="255"/>
      <c r="B54" s="21" t="s">
        <v>56</v>
      </c>
      <c r="C54" s="45"/>
      <c r="D54" s="45"/>
      <c r="E54" s="45"/>
      <c r="F54" s="149"/>
    </row>
    <row r="55" spans="1:6" ht="107.25" customHeight="1" x14ac:dyDescent="0.25">
      <c r="A55" s="256"/>
      <c r="B55" s="21" t="s">
        <v>57</v>
      </c>
      <c r="C55" s="45"/>
      <c r="D55" s="45"/>
      <c r="E55" s="45"/>
      <c r="F55" s="149"/>
    </row>
    <row r="56" spans="1:6" x14ac:dyDescent="0.25">
      <c r="A56" s="254" t="s">
        <v>145</v>
      </c>
      <c r="B56" s="21" t="s">
        <v>55</v>
      </c>
      <c r="C56" s="45"/>
      <c r="D56" s="45"/>
      <c r="E56" s="45"/>
      <c r="F56" s="149"/>
    </row>
    <row r="57" spans="1:6" x14ac:dyDescent="0.25">
      <c r="A57" s="255"/>
      <c r="B57" s="21" t="s">
        <v>56</v>
      </c>
      <c r="C57" s="45"/>
      <c r="D57" s="45"/>
      <c r="E57" s="45"/>
      <c r="F57" s="149"/>
    </row>
    <row r="58" spans="1:6" ht="81" customHeight="1" x14ac:dyDescent="0.25">
      <c r="A58" s="256"/>
      <c r="B58" s="21" t="s">
        <v>57</v>
      </c>
      <c r="C58" s="45"/>
      <c r="D58" s="45"/>
      <c r="E58" s="45"/>
      <c r="F58" s="149"/>
    </row>
    <row r="59" spans="1:6" x14ac:dyDescent="0.25">
      <c r="A59" s="254" t="s">
        <v>146</v>
      </c>
      <c r="B59" s="21" t="s">
        <v>55</v>
      </c>
      <c r="C59" s="45">
        <v>0</v>
      </c>
      <c r="D59" s="45">
        <v>0</v>
      </c>
      <c r="E59" s="45"/>
      <c r="F59" s="149"/>
    </row>
    <row r="60" spans="1:6" ht="77.25" x14ac:dyDescent="0.25">
      <c r="A60" s="255"/>
      <c r="B60" s="190" t="s">
        <v>56</v>
      </c>
      <c r="C60" s="73">
        <v>23.9</v>
      </c>
      <c r="D60" s="73">
        <v>0</v>
      </c>
      <c r="E60" s="45"/>
      <c r="F60" s="54" t="s">
        <v>461</v>
      </c>
    </row>
    <row r="61" spans="1:6" ht="33.75" customHeight="1" x14ac:dyDescent="0.25">
      <c r="A61" s="256"/>
      <c r="B61" s="21" t="s">
        <v>57</v>
      </c>
      <c r="C61" s="45">
        <v>0</v>
      </c>
      <c r="D61" s="45">
        <v>0</v>
      </c>
      <c r="E61" s="45"/>
      <c r="F61" s="149"/>
    </row>
    <row r="62" spans="1:6" x14ac:dyDescent="0.25">
      <c r="A62" s="254" t="s">
        <v>147</v>
      </c>
      <c r="B62" s="21" t="s">
        <v>55</v>
      </c>
      <c r="C62" s="45"/>
      <c r="D62" s="45"/>
      <c r="E62" s="45"/>
      <c r="F62" s="149"/>
    </row>
    <row r="63" spans="1:6" x14ac:dyDescent="0.25">
      <c r="A63" s="255"/>
      <c r="B63" s="21" t="s">
        <v>56</v>
      </c>
      <c r="C63" s="45"/>
      <c r="D63" s="45"/>
      <c r="E63" s="45"/>
      <c r="F63" s="149"/>
    </row>
    <row r="64" spans="1:6" ht="78" customHeight="1" x14ac:dyDescent="0.25">
      <c r="A64" s="256"/>
      <c r="B64" s="21" t="s">
        <v>57</v>
      </c>
      <c r="C64" s="45"/>
      <c r="D64" s="45"/>
      <c r="E64" s="45"/>
      <c r="F64" s="149"/>
    </row>
    <row r="65" spans="1:6" x14ac:dyDescent="0.25">
      <c r="A65" s="254" t="s">
        <v>148</v>
      </c>
      <c r="B65" s="21" t="s">
        <v>55</v>
      </c>
      <c r="C65" s="45"/>
      <c r="D65" s="45"/>
      <c r="E65" s="45"/>
      <c r="F65" s="149"/>
    </row>
    <row r="66" spans="1:6" x14ac:dyDescent="0.25">
      <c r="A66" s="255"/>
      <c r="B66" s="21" t="s">
        <v>56</v>
      </c>
      <c r="C66" s="45"/>
      <c r="D66" s="45"/>
      <c r="E66" s="45"/>
      <c r="F66" s="149"/>
    </row>
    <row r="67" spans="1:6" ht="123" customHeight="1" x14ac:dyDescent="0.25">
      <c r="A67" s="256"/>
      <c r="B67" s="21" t="s">
        <v>57</v>
      </c>
      <c r="C67" s="45"/>
      <c r="D67" s="45"/>
      <c r="E67" s="45"/>
      <c r="F67" s="149"/>
    </row>
    <row r="68" spans="1:6" x14ac:dyDescent="0.25">
      <c r="A68" s="254" t="s">
        <v>149</v>
      </c>
      <c r="B68" s="21" t="s">
        <v>55</v>
      </c>
      <c r="C68" s="45"/>
      <c r="D68" s="45"/>
      <c r="E68" s="45"/>
      <c r="F68" s="149"/>
    </row>
    <row r="69" spans="1:6" x14ac:dyDescent="0.25">
      <c r="A69" s="255"/>
      <c r="B69" s="21" t="s">
        <v>56</v>
      </c>
      <c r="C69" s="45"/>
      <c r="D69" s="45"/>
      <c r="E69" s="45"/>
      <c r="F69" s="149"/>
    </row>
    <row r="70" spans="1:6" ht="124.5" customHeight="1" x14ac:dyDescent="0.25">
      <c r="A70" s="256"/>
      <c r="B70" s="21" t="s">
        <v>57</v>
      </c>
      <c r="C70" s="45"/>
      <c r="D70" s="45"/>
      <c r="E70" s="45"/>
      <c r="F70" s="149"/>
    </row>
    <row r="71" spans="1:6" x14ac:dyDescent="0.25">
      <c r="A71" s="254" t="s">
        <v>150</v>
      </c>
      <c r="B71" s="21" t="s">
        <v>55</v>
      </c>
      <c r="C71" s="45"/>
      <c r="D71" s="45"/>
      <c r="E71" s="45"/>
      <c r="F71" s="149"/>
    </row>
    <row r="72" spans="1:6" x14ac:dyDescent="0.25">
      <c r="A72" s="255"/>
      <c r="B72" s="21" t="s">
        <v>56</v>
      </c>
      <c r="C72" s="45"/>
      <c r="D72" s="45"/>
      <c r="E72" s="45"/>
      <c r="F72" s="149"/>
    </row>
    <row r="73" spans="1:6" ht="93.75" customHeight="1" x14ac:dyDescent="0.25">
      <c r="A73" s="256"/>
      <c r="B73" s="21" t="s">
        <v>57</v>
      </c>
      <c r="C73" s="45"/>
      <c r="D73" s="45"/>
      <c r="E73" s="45"/>
      <c r="F73" s="149"/>
    </row>
    <row r="74" spans="1:6" x14ac:dyDescent="0.25">
      <c r="A74" s="254" t="s">
        <v>151</v>
      </c>
      <c r="B74" s="21" t="s">
        <v>55</v>
      </c>
      <c r="C74" s="45"/>
      <c r="D74" s="45"/>
      <c r="E74" s="45"/>
      <c r="F74" s="149"/>
    </row>
    <row r="75" spans="1:6" x14ac:dyDescent="0.25">
      <c r="A75" s="255"/>
      <c r="B75" s="21" t="s">
        <v>56</v>
      </c>
      <c r="C75" s="45"/>
      <c r="D75" s="45"/>
      <c r="E75" s="45"/>
      <c r="F75" s="149"/>
    </row>
    <row r="76" spans="1:6" ht="65.25" customHeight="1" x14ac:dyDescent="0.25">
      <c r="A76" s="256"/>
      <c r="B76" s="21" t="s">
        <v>57</v>
      </c>
      <c r="C76" s="45"/>
      <c r="D76" s="45"/>
      <c r="E76" s="45"/>
      <c r="F76" s="149"/>
    </row>
    <row r="77" spans="1:6" x14ac:dyDescent="0.25">
      <c r="A77" s="254" t="s">
        <v>152</v>
      </c>
      <c r="B77" s="21" t="s">
        <v>55</v>
      </c>
      <c r="C77" s="45"/>
      <c r="D77" s="45"/>
      <c r="E77" s="45"/>
      <c r="F77" s="149"/>
    </row>
    <row r="78" spans="1:6" x14ac:dyDescent="0.25">
      <c r="A78" s="255"/>
      <c r="B78" s="21" t="s">
        <v>56</v>
      </c>
      <c r="C78" s="45"/>
      <c r="D78" s="45"/>
      <c r="E78" s="45"/>
      <c r="F78" s="149"/>
    </row>
    <row r="79" spans="1:6" ht="47.25" customHeight="1" x14ac:dyDescent="0.25">
      <c r="A79" s="256"/>
      <c r="B79" s="21" t="s">
        <v>57</v>
      </c>
      <c r="C79" s="45"/>
      <c r="D79" s="45"/>
      <c r="E79" s="45"/>
      <c r="F79" s="149"/>
    </row>
    <row r="80" spans="1:6" x14ac:dyDescent="0.25">
      <c r="A80" s="254" t="s">
        <v>153</v>
      </c>
      <c r="B80" s="21" t="s">
        <v>55</v>
      </c>
      <c r="C80" s="45"/>
      <c r="D80" s="45"/>
      <c r="E80" s="45"/>
      <c r="F80" s="149"/>
    </row>
    <row r="81" spans="1:6" x14ac:dyDescent="0.25">
      <c r="A81" s="255"/>
      <c r="B81" s="21" t="s">
        <v>56</v>
      </c>
      <c r="C81" s="45"/>
      <c r="D81" s="45"/>
      <c r="E81" s="45"/>
      <c r="F81" s="149"/>
    </row>
    <row r="82" spans="1:6" ht="29.25" customHeight="1" x14ac:dyDescent="0.25">
      <c r="A82" s="256"/>
      <c r="B82" s="21" t="s">
        <v>57</v>
      </c>
      <c r="C82" s="45"/>
      <c r="D82" s="45"/>
      <c r="E82" s="45"/>
      <c r="F82" s="149"/>
    </row>
    <row r="83" spans="1:6" x14ac:dyDescent="0.25">
      <c r="A83" s="254" t="s">
        <v>154</v>
      </c>
      <c r="B83" s="21" t="s">
        <v>55</v>
      </c>
      <c r="C83" s="45"/>
      <c r="D83" s="45"/>
      <c r="E83" s="45"/>
      <c r="F83" s="149"/>
    </row>
    <row r="84" spans="1:6" x14ac:dyDescent="0.25">
      <c r="A84" s="255"/>
      <c r="B84" s="21" t="s">
        <v>56</v>
      </c>
      <c r="C84" s="45"/>
      <c r="D84" s="45"/>
      <c r="E84" s="45"/>
      <c r="F84" s="149"/>
    </row>
    <row r="85" spans="1:6" ht="29.25" customHeight="1" x14ac:dyDescent="0.25">
      <c r="A85" s="256"/>
      <c r="B85" s="21" t="s">
        <v>57</v>
      </c>
      <c r="C85" s="45"/>
      <c r="D85" s="45"/>
      <c r="E85" s="45"/>
      <c r="F85" s="149"/>
    </row>
    <row r="86" spans="1:6" x14ac:dyDescent="0.25">
      <c r="A86" s="254" t="s">
        <v>155</v>
      </c>
      <c r="B86" s="21" t="s">
        <v>55</v>
      </c>
      <c r="C86" s="45"/>
      <c r="D86" s="45"/>
      <c r="E86" s="45"/>
      <c r="F86" s="149"/>
    </row>
    <row r="87" spans="1:6" x14ac:dyDescent="0.25">
      <c r="A87" s="255"/>
      <c r="B87" s="21" t="s">
        <v>56</v>
      </c>
      <c r="C87" s="45"/>
      <c r="D87" s="45"/>
      <c r="E87" s="45"/>
      <c r="F87" s="149"/>
    </row>
    <row r="88" spans="1:6" ht="19.5" customHeight="1" x14ac:dyDescent="0.25">
      <c r="A88" s="256"/>
      <c r="B88" s="21" t="s">
        <v>57</v>
      </c>
      <c r="C88" s="45"/>
      <c r="D88" s="45"/>
      <c r="E88" s="45"/>
      <c r="F88" s="149"/>
    </row>
  </sheetData>
  <mergeCells count="29">
    <mergeCell ref="A20:A22"/>
    <mergeCell ref="A2:E2"/>
    <mergeCell ref="A7:A10"/>
    <mergeCell ref="A11:A13"/>
    <mergeCell ref="A14:A16"/>
    <mergeCell ref="A17:A19"/>
    <mergeCell ref="A56:A58"/>
    <mergeCell ref="A23:A25"/>
    <mergeCell ref="A26:A28"/>
    <mergeCell ref="A29:A31"/>
    <mergeCell ref="A32:A34"/>
    <mergeCell ref="A35:A37"/>
    <mergeCell ref="A38:A40"/>
    <mergeCell ref="A77:A79"/>
    <mergeCell ref="A80:A82"/>
    <mergeCell ref="A83:A85"/>
    <mergeCell ref="A86:A88"/>
    <mergeCell ref="A3:E3"/>
    <mergeCell ref="A59:A61"/>
    <mergeCell ref="A62:A64"/>
    <mergeCell ref="A65:A67"/>
    <mergeCell ref="A68:A70"/>
    <mergeCell ref="A71:A73"/>
    <mergeCell ref="A74:A76"/>
    <mergeCell ref="A41:A43"/>
    <mergeCell ref="A44:A46"/>
    <mergeCell ref="A47:A49"/>
    <mergeCell ref="A50:A52"/>
    <mergeCell ref="A53:A55"/>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topLeftCell="A10" workbookViewId="0">
      <selection activeCell="B17" sqref="B17"/>
    </sheetView>
  </sheetViews>
  <sheetFormatPr defaultRowHeight="15" x14ac:dyDescent="0.25"/>
  <cols>
    <col min="1" max="1" width="24.42578125" customWidth="1"/>
    <col min="2" max="2" width="25.42578125" customWidth="1"/>
    <col min="3" max="3" width="12.28515625" customWidth="1"/>
    <col min="4" max="4" width="11.5703125" customWidth="1"/>
    <col min="5" max="5" width="11.28515625" customWidth="1"/>
    <col min="6" max="6" width="46.7109375" customWidth="1"/>
  </cols>
  <sheetData>
    <row r="3" spans="1:6" x14ac:dyDescent="0.25">
      <c r="A3" s="288" t="s">
        <v>462</v>
      </c>
      <c r="B3" s="288"/>
      <c r="C3" s="288"/>
      <c r="D3" s="288"/>
      <c r="E3" s="288"/>
      <c r="F3" s="288"/>
    </row>
    <row r="4" spans="1:6" x14ac:dyDescent="0.25">
      <c r="A4" s="10"/>
      <c r="B4" s="10"/>
      <c r="C4" s="10"/>
      <c r="D4" s="10"/>
      <c r="E4" s="10"/>
      <c r="F4" s="1"/>
    </row>
    <row r="5" spans="1:6" ht="102" x14ac:dyDescent="0.25">
      <c r="A5" s="51" t="s">
        <v>49</v>
      </c>
      <c r="B5" s="51" t="s">
        <v>50</v>
      </c>
      <c r="C5" s="51" t="s">
        <v>51</v>
      </c>
      <c r="D5" s="51" t="s">
        <v>52</v>
      </c>
      <c r="E5" s="51" t="s">
        <v>53</v>
      </c>
      <c r="F5" s="47" t="s">
        <v>463</v>
      </c>
    </row>
    <row r="6" spans="1:6" x14ac:dyDescent="0.25">
      <c r="A6" s="45">
        <v>1</v>
      </c>
      <c r="B6" s="45">
        <v>2</v>
      </c>
      <c r="C6" s="45">
        <v>3</v>
      </c>
      <c r="D6" s="45">
        <v>4</v>
      </c>
      <c r="E6" s="45">
        <v>5</v>
      </c>
      <c r="F6" s="12"/>
    </row>
    <row r="7" spans="1:6" x14ac:dyDescent="0.25">
      <c r="A7" s="289" t="s">
        <v>464</v>
      </c>
      <c r="B7" s="73" t="s">
        <v>54</v>
      </c>
      <c r="C7" s="73">
        <f>C9</f>
        <v>16146.6</v>
      </c>
      <c r="D7" s="73">
        <f>D9</f>
        <v>8164.6</v>
      </c>
      <c r="E7" s="74">
        <f>D7/C7*100</f>
        <v>50.565444118266392</v>
      </c>
      <c r="F7" s="24"/>
    </row>
    <row r="8" spans="1:6" ht="15" customHeight="1" x14ac:dyDescent="0.25">
      <c r="A8" s="289"/>
      <c r="B8" s="73" t="s">
        <v>55</v>
      </c>
      <c r="C8" s="73"/>
      <c r="D8" s="73"/>
      <c r="E8" s="73"/>
      <c r="F8" s="24"/>
    </row>
    <row r="9" spans="1:6" ht="409.5" x14ac:dyDescent="0.25">
      <c r="A9" s="289"/>
      <c r="B9" s="73" t="s">
        <v>56</v>
      </c>
      <c r="C9" s="73">
        <v>16146.6</v>
      </c>
      <c r="D9" s="73">
        <v>8164.6</v>
      </c>
      <c r="E9" s="74">
        <f t="shared" ref="E9" si="0">D9/C9*100</f>
        <v>50.565444118266392</v>
      </c>
      <c r="F9" s="31" t="s">
        <v>466</v>
      </c>
    </row>
    <row r="10" spans="1:6" x14ac:dyDescent="0.25">
      <c r="A10" s="289"/>
      <c r="B10" s="73" t="s">
        <v>57</v>
      </c>
      <c r="C10" s="73"/>
      <c r="D10" s="73"/>
      <c r="E10" s="73"/>
      <c r="F10" s="24"/>
    </row>
    <row r="11" spans="1:6" x14ac:dyDescent="0.25">
      <c r="A11" s="251" t="s">
        <v>465</v>
      </c>
      <c r="B11" s="145" t="s">
        <v>55</v>
      </c>
      <c r="C11" s="142"/>
      <c r="D11" s="142"/>
      <c r="E11" s="142"/>
      <c r="F11" s="12"/>
    </row>
    <row r="12" spans="1:6" x14ac:dyDescent="0.25">
      <c r="A12" s="251"/>
      <c r="B12" s="145" t="s">
        <v>56</v>
      </c>
      <c r="C12" s="142"/>
      <c r="D12" s="142"/>
      <c r="E12" s="142"/>
      <c r="F12" s="12"/>
    </row>
    <row r="13" spans="1:6" x14ac:dyDescent="0.25">
      <c r="A13" s="251"/>
      <c r="B13" s="145" t="s">
        <v>57</v>
      </c>
      <c r="C13" s="142"/>
      <c r="D13" s="142"/>
      <c r="E13" s="142"/>
      <c r="F13" s="12"/>
    </row>
    <row r="14" spans="1:6" x14ac:dyDescent="0.25">
      <c r="A14" s="290"/>
      <c r="B14" s="191"/>
      <c r="C14" s="192"/>
      <c r="D14" s="192"/>
      <c r="E14" s="192"/>
      <c r="F14" s="13"/>
    </row>
    <row r="15" spans="1:6" x14ac:dyDescent="0.25">
      <c r="A15" s="290"/>
      <c r="B15" s="191"/>
      <c r="C15" s="192"/>
      <c r="D15" s="192"/>
      <c r="E15" s="192"/>
      <c r="F15" s="13"/>
    </row>
    <row r="16" spans="1:6" x14ac:dyDescent="0.25">
      <c r="A16" s="290"/>
      <c r="B16" s="191"/>
      <c r="C16" s="192"/>
      <c r="D16" s="192"/>
      <c r="E16" s="192"/>
      <c r="F16" s="13"/>
    </row>
    <row r="17" spans="1:6" x14ac:dyDescent="0.25">
      <c r="A17" s="291"/>
      <c r="B17" s="192"/>
      <c r="C17" s="192"/>
      <c r="D17" s="192"/>
      <c r="E17" s="192"/>
      <c r="F17" s="13"/>
    </row>
    <row r="18" spans="1:6" x14ac:dyDescent="0.25">
      <c r="A18" s="291"/>
      <c r="B18" s="192"/>
      <c r="C18" s="192"/>
      <c r="D18" s="192"/>
      <c r="E18" s="192"/>
      <c r="F18" s="13"/>
    </row>
    <row r="19" spans="1:6" x14ac:dyDescent="0.25">
      <c r="A19" s="291"/>
      <c r="B19" s="192"/>
      <c r="C19" s="192"/>
      <c r="D19" s="192"/>
      <c r="E19" s="192"/>
      <c r="F19" s="13"/>
    </row>
    <row r="20" spans="1:6" x14ac:dyDescent="0.25">
      <c r="A20" s="291"/>
      <c r="B20" s="192"/>
      <c r="C20" s="192"/>
      <c r="D20" s="192"/>
      <c r="E20" s="192"/>
      <c r="F20" s="13"/>
    </row>
  </sheetData>
  <mergeCells count="5">
    <mergeCell ref="A3:F3"/>
    <mergeCell ref="A7:A10"/>
    <mergeCell ref="A11:A13"/>
    <mergeCell ref="A14:A16"/>
    <mergeCell ref="A17:A20"/>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6" sqref="A6"/>
    </sheetView>
  </sheetViews>
  <sheetFormatPr defaultRowHeight="15" x14ac:dyDescent="0.25"/>
  <cols>
    <col min="1" max="1" width="33.7109375" customWidth="1"/>
    <col min="2" max="2" width="27" customWidth="1"/>
    <col min="3" max="3" width="17" customWidth="1"/>
    <col min="4" max="4" width="13.85546875" customWidth="1"/>
    <col min="5" max="5" width="12.7109375" customWidth="1"/>
    <col min="6" max="6" width="25.28515625" customWidth="1"/>
  </cols>
  <sheetData>
    <row r="1" spans="1:10" x14ac:dyDescent="0.25">
      <c r="A1" s="61"/>
      <c r="B1" s="61"/>
      <c r="C1" s="61"/>
      <c r="D1" s="61"/>
      <c r="E1" s="61"/>
      <c r="F1" s="61"/>
    </row>
    <row r="2" spans="1:10" x14ac:dyDescent="0.25">
      <c r="A2" s="252" t="s">
        <v>48</v>
      </c>
      <c r="B2" s="252"/>
      <c r="C2" s="252"/>
      <c r="D2" s="252"/>
      <c r="E2" s="252"/>
      <c r="F2" s="61"/>
    </row>
    <row r="3" spans="1:10" x14ac:dyDescent="0.25">
      <c r="A3" s="283" t="s">
        <v>61</v>
      </c>
      <c r="B3" s="283"/>
      <c r="C3" s="283"/>
      <c r="D3" s="283"/>
      <c r="E3" s="283"/>
      <c r="F3" s="61"/>
    </row>
    <row r="4" spans="1:10" x14ac:dyDescent="0.25">
      <c r="A4" s="62"/>
      <c r="B4" s="62"/>
      <c r="C4" s="62"/>
      <c r="D4" s="62"/>
      <c r="E4" s="62"/>
      <c r="F4" s="61"/>
    </row>
    <row r="5" spans="1:10" ht="105.75" customHeight="1" x14ac:dyDescent="0.25">
      <c r="A5" s="52" t="s">
        <v>49</v>
      </c>
      <c r="B5" s="52" t="s">
        <v>50</v>
      </c>
      <c r="C5" s="52" t="s">
        <v>51</v>
      </c>
      <c r="D5" s="52" t="s">
        <v>52</v>
      </c>
      <c r="E5" s="52" t="s">
        <v>53</v>
      </c>
      <c r="F5" s="86" t="s">
        <v>129</v>
      </c>
    </row>
    <row r="6" spans="1:10" x14ac:dyDescent="0.25">
      <c r="A6" s="45">
        <v>1</v>
      </c>
      <c r="B6" s="45">
        <v>2</v>
      </c>
      <c r="C6" s="45">
        <v>3</v>
      </c>
      <c r="D6" s="45">
        <v>4</v>
      </c>
      <c r="E6" s="45">
        <v>5</v>
      </c>
      <c r="F6" s="57">
        <v>6</v>
      </c>
      <c r="H6" s="34"/>
    </row>
    <row r="7" spans="1:10" x14ac:dyDescent="0.25">
      <c r="A7" s="292" t="s">
        <v>156</v>
      </c>
      <c r="B7" s="73" t="s">
        <v>54</v>
      </c>
      <c r="C7" s="72">
        <f>C9</f>
        <v>2234</v>
      </c>
      <c r="D7" s="72">
        <f>D9</f>
        <v>1036.8</v>
      </c>
      <c r="E7" s="72">
        <f>D7/C7*100</f>
        <v>46.410026857654429</v>
      </c>
      <c r="F7" s="159"/>
    </row>
    <row r="8" spans="1:10" x14ac:dyDescent="0.25">
      <c r="A8" s="293"/>
      <c r="B8" s="73" t="s">
        <v>55</v>
      </c>
      <c r="C8" s="71"/>
      <c r="D8" s="71"/>
      <c r="E8" s="72"/>
      <c r="F8" s="159"/>
      <c r="J8" s="35"/>
    </row>
    <row r="9" spans="1:10" ht="140.25" x14ac:dyDescent="0.25">
      <c r="A9" s="293"/>
      <c r="B9" s="73" t="s">
        <v>56</v>
      </c>
      <c r="C9" s="72">
        <v>2234</v>
      </c>
      <c r="D9" s="71">
        <v>1036.8</v>
      </c>
      <c r="E9" s="72">
        <f t="shared" ref="E9" si="0">D9/C9*100</f>
        <v>46.410026857654429</v>
      </c>
      <c r="F9" s="53" t="s">
        <v>493</v>
      </c>
    </row>
    <row r="10" spans="1:10" ht="20.25" customHeight="1" x14ac:dyDescent="0.25">
      <c r="A10" s="294"/>
      <c r="B10" s="73" t="s">
        <v>57</v>
      </c>
      <c r="C10" s="73">
        <v>0</v>
      </c>
      <c r="D10" s="73"/>
      <c r="E10" s="73"/>
      <c r="F10" s="193"/>
    </row>
    <row r="11" spans="1:10" x14ac:dyDescent="0.25">
      <c r="F11" s="32"/>
    </row>
    <row r="12" spans="1:10" x14ac:dyDescent="0.25">
      <c r="F12" s="32"/>
    </row>
    <row r="13" spans="1:10" x14ac:dyDescent="0.25">
      <c r="F13" s="13"/>
    </row>
    <row r="14" spans="1:10" x14ac:dyDescent="0.25">
      <c r="F14" s="13"/>
    </row>
  </sheetData>
  <mergeCells count="3">
    <mergeCell ref="A3:E3"/>
    <mergeCell ref="A7:A10"/>
    <mergeCell ref="A2:E2"/>
  </mergeCells>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6" sqref="A6"/>
    </sheetView>
  </sheetViews>
  <sheetFormatPr defaultRowHeight="15" x14ac:dyDescent="0.25"/>
  <cols>
    <col min="1" max="1" width="34.5703125" customWidth="1"/>
    <col min="2" max="2" width="29.28515625" customWidth="1"/>
    <col min="3" max="3" width="13.7109375" customWidth="1"/>
    <col min="4" max="4" width="12.5703125" customWidth="1"/>
    <col min="5" max="5" width="12.7109375" customWidth="1"/>
    <col min="6" max="6" width="30.85546875" customWidth="1"/>
  </cols>
  <sheetData>
    <row r="1" spans="1:6" x14ac:dyDescent="0.25">
      <c r="A1" s="61"/>
      <c r="B1" s="61"/>
      <c r="C1" s="61"/>
      <c r="D1" s="61"/>
      <c r="E1" s="61"/>
      <c r="F1" s="61"/>
    </row>
    <row r="2" spans="1:6" x14ac:dyDescent="0.25">
      <c r="A2" s="61"/>
      <c r="B2" s="61"/>
      <c r="C2" s="61"/>
      <c r="D2" s="61"/>
      <c r="E2" s="61"/>
      <c r="F2" s="61"/>
    </row>
    <row r="3" spans="1:6" x14ac:dyDescent="0.25">
      <c r="A3" s="252" t="s">
        <v>158</v>
      </c>
      <c r="B3" s="252"/>
      <c r="C3" s="252"/>
      <c r="D3" s="252"/>
      <c r="E3" s="252"/>
      <c r="F3" s="61"/>
    </row>
    <row r="4" spans="1:6" s="1" customFormat="1" x14ac:dyDescent="0.25">
      <c r="A4" s="283" t="s">
        <v>61</v>
      </c>
      <c r="B4" s="283"/>
      <c r="C4" s="283"/>
      <c r="D4" s="283"/>
      <c r="E4" s="283"/>
      <c r="F4" s="61"/>
    </row>
    <row r="5" spans="1:6" x14ac:dyDescent="0.25">
      <c r="A5" s="62"/>
      <c r="B5" s="62"/>
      <c r="C5" s="62"/>
      <c r="D5" s="62"/>
      <c r="E5" s="62"/>
      <c r="F5" s="61"/>
    </row>
    <row r="6" spans="1:6" ht="89.25" x14ac:dyDescent="0.25">
      <c r="A6" s="52" t="s">
        <v>49</v>
      </c>
      <c r="B6" s="52" t="s">
        <v>50</v>
      </c>
      <c r="C6" s="52" t="s">
        <v>51</v>
      </c>
      <c r="D6" s="52" t="s">
        <v>52</v>
      </c>
      <c r="E6" s="52" t="s">
        <v>53</v>
      </c>
      <c r="F6" s="86" t="s">
        <v>129</v>
      </c>
    </row>
    <row r="7" spans="1:6" x14ac:dyDescent="0.25">
      <c r="A7" s="45">
        <v>1</v>
      </c>
      <c r="B7" s="45">
        <v>2</v>
      </c>
      <c r="C7" s="45">
        <v>3</v>
      </c>
      <c r="D7" s="45">
        <v>4</v>
      </c>
      <c r="E7" s="45">
        <v>5</v>
      </c>
      <c r="F7" s="57">
        <v>6</v>
      </c>
    </row>
    <row r="8" spans="1:6" x14ac:dyDescent="0.25">
      <c r="A8" s="295" t="s">
        <v>22</v>
      </c>
      <c r="B8" s="22" t="s">
        <v>54</v>
      </c>
      <c r="C8" s="63">
        <f>C9+C10+C11</f>
        <v>50</v>
      </c>
      <c r="D8" s="63">
        <f>D9+D10+D11</f>
        <v>0</v>
      </c>
      <c r="E8" s="22">
        <f>D8/C8*100</f>
        <v>0</v>
      </c>
      <c r="F8" s="64"/>
    </row>
    <row r="9" spans="1:6" x14ac:dyDescent="0.25">
      <c r="A9" s="295"/>
      <c r="B9" s="22" t="s">
        <v>55</v>
      </c>
      <c r="C9" s="22"/>
      <c r="D9" s="22"/>
      <c r="E9" s="22"/>
      <c r="F9" s="64"/>
    </row>
    <row r="10" spans="1:6" x14ac:dyDescent="0.25">
      <c r="A10" s="295"/>
      <c r="B10" s="22" t="s">
        <v>56</v>
      </c>
      <c r="C10" s="131">
        <v>50</v>
      </c>
      <c r="D10" s="22">
        <v>0</v>
      </c>
      <c r="E10" s="22">
        <f t="shared" ref="E10" si="0">D10/C10*100</f>
        <v>0</v>
      </c>
      <c r="F10" s="64"/>
    </row>
    <row r="11" spans="1:6" x14ac:dyDescent="0.25">
      <c r="A11" s="295"/>
      <c r="B11" s="22" t="s">
        <v>57</v>
      </c>
      <c r="C11" s="22"/>
      <c r="D11" s="22"/>
      <c r="E11" s="22"/>
      <c r="F11" s="64"/>
    </row>
    <row r="12" spans="1:6" x14ac:dyDescent="0.25">
      <c r="A12" s="254" t="s">
        <v>157</v>
      </c>
      <c r="B12" s="45" t="s">
        <v>55</v>
      </c>
      <c r="C12" s="45"/>
      <c r="D12" s="45"/>
      <c r="E12" s="45"/>
      <c r="F12" s="45"/>
    </row>
    <row r="13" spans="1:6" ht="25.5" x14ac:dyDescent="0.25">
      <c r="A13" s="255"/>
      <c r="B13" s="45" t="s">
        <v>56</v>
      </c>
      <c r="C13" s="132">
        <v>50</v>
      </c>
      <c r="D13" s="58">
        <v>0</v>
      </c>
      <c r="E13" s="58">
        <f>D13/C13*100</f>
        <v>0</v>
      </c>
      <c r="F13" s="51" t="s">
        <v>467</v>
      </c>
    </row>
    <row r="14" spans="1:6" ht="17.25" customHeight="1" x14ac:dyDescent="0.25">
      <c r="A14" s="256"/>
      <c r="B14" s="45" t="s">
        <v>57</v>
      </c>
      <c r="C14" s="45"/>
      <c r="D14" s="45"/>
      <c r="E14" s="45"/>
      <c r="F14" s="60"/>
    </row>
    <row r="15" spans="1:6" x14ac:dyDescent="0.25">
      <c r="F15" s="32"/>
    </row>
    <row r="16" spans="1:6" x14ac:dyDescent="0.25">
      <c r="F16" s="32"/>
    </row>
    <row r="17" spans="6:6" x14ac:dyDescent="0.25">
      <c r="F17" s="32"/>
    </row>
    <row r="18" spans="6:6" x14ac:dyDescent="0.25">
      <c r="F18" s="32"/>
    </row>
    <row r="19" spans="6:6" x14ac:dyDescent="0.25">
      <c r="F19" s="32"/>
    </row>
  </sheetData>
  <mergeCells count="4">
    <mergeCell ref="A3:E3"/>
    <mergeCell ref="A8:A11"/>
    <mergeCell ref="A12:A14"/>
    <mergeCell ref="A4:E4"/>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31</vt:i4>
      </vt:variant>
    </vt:vector>
  </HeadingPairs>
  <TitlesOfParts>
    <vt:vector size="31" baseType="lpstr">
      <vt:lpstr>6 месяцев</vt:lpstr>
      <vt:lpstr>Соц.поддержка</vt:lpstr>
      <vt:lpstr>Град-во и архит-ра</vt:lpstr>
      <vt:lpstr>здравоохранение</vt:lpstr>
      <vt:lpstr>охрана труда</vt:lpstr>
      <vt:lpstr>доступная среда</vt:lpstr>
      <vt:lpstr>управ-ние мун.финансами</vt:lpstr>
      <vt:lpstr>сми</vt:lpstr>
      <vt:lpstr>Коррупция</vt:lpstr>
      <vt:lpstr>Обеспеч.безоп.населения</vt:lpstr>
      <vt:lpstr>экстремизм,террор,нар-ки,правон</vt:lpstr>
      <vt:lpstr>дорожное хоз-во</vt:lpstr>
      <vt:lpstr>курорты</vt:lpstr>
      <vt:lpstr>имущество и земля</vt:lpstr>
      <vt:lpstr>ФК и спорт</vt:lpstr>
      <vt:lpstr>развитие  в сфере стр-ва</vt:lpstr>
      <vt:lpstr>молодежь</vt:lpstr>
      <vt:lpstr>образование</vt:lpstr>
      <vt:lpstr>дети тамани</vt:lpstr>
      <vt:lpstr>село</vt:lpstr>
      <vt:lpstr>мун.служба</vt:lpstr>
      <vt:lpstr>развитие экономики</vt:lpstr>
      <vt:lpstr>мун.полит и гражд.общ-во</vt:lpstr>
      <vt:lpstr>КУЛЬТУРА</vt:lpstr>
      <vt:lpstr>ЭФ.МУН.УПРАВЛЕНИЕ</vt:lpstr>
      <vt:lpstr>Град.и землеустр-во</vt:lpstr>
      <vt:lpstr>ЖКХ и экология</vt:lpstr>
      <vt:lpstr>качество</vt:lpstr>
      <vt:lpstr>неком.орган-ции</vt:lpstr>
      <vt:lpstr>электр.прав-во</vt:lpstr>
      <vt:lpstr>обеспеч.жильем молод.семей</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2016-10-04T13:35:35Z</dcterms:modified>
</cp:coreProperties>
</file>