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/>
  </bookViews>
  <sheets>
    <sheet name="2018 год" sheetId="1" r:id="rId1"/>
  </sheets>
  <definedNames>
    <definedName name="_xlnm._FilterDatabase" localSheetId="0" hidden="1">'2018 год'!$A$3:$N$44</definedName>
    <definedName name="_xlnm.Print_Area" localSheetId="0">'2018 год'!$A$1:$N$44</definedName>
  </definedNames>
  <calcPr calcId="145621"/>
</workbook>
</file>

<file path=xl/calcChain.xml><?xml version="1.0" encoding="utf-8"?>
<calcChain xmlns="http://schemas.openxmlformats.org/spreadsheetml/2006/main">
  <c r="M41" i="1" l="1"/>
  <c r="L41" i="1"/>
  <c r="N41" i="1" l="1"/>
  <c r="M40" i="1"/>
  <c r="L40" i="1"/>
  <c r="N40" i="1" l="1"/>
  <c r="A7" i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L11" i="1" l="1"/>
  <c r="M9" i="1"/>
  <c r="M12" i="1"/>
  <c r="M6" i="1"/>
  <c r="M14" i="1"/>
  <c r="L25" i="1"/>
  <c r="M16" i="1"/>
  <c r="M21" i="1"/>
  <c r="L9" i="1"/>
  <c r="M13" i="1"/>
  <c r="L30" i="1"/>
  <c r="F42" i="1"/>
  <c r="L21" i="1"/>
  <c r="M10" i="1"/>
  <c r="M11" i="1"/>
  <c r="M36" i="1"/>
  <c r="L22" i="1"/>
  <c r="L13" i="1"/>
  <c r="L15" i="1"/>
  <c r="L23" i="1"/>
  <c r="M8" i="1"/>
  <c r="L12" i="1"/>
  <c r="M7" i="1"/>
  <c r="L8" i="1"/>
  <c r="J42" i="1"/>
  <c r="L18" i="1"/>
  <c r="L7" i="1"/>
  <c r="L36" i="1"/>
  <c r="M22" i="1"/>
  <c r="L6" i="1"/>
  <c r="L20" i="1"/>
  <c r="M25" i="1"/>
  <c r="M19" i="1"/>
  <c r="M23" i="1"/>
  <c r="M20" i="1"/>
  <c r="M34" i="1"/>
  <c r="L34" i="1"/>
  <c r="M38" i="1"/>
  <c r="M15" i="1"/>
  <c r="M17" i="1"/>
  <c r="L19" i="1"/>
  <c r="C42" i="1"/>
  <c r="M26" i="1"/>
  <c r="L17" i="1"/>
  <c r="K21" i="1" l="1"/>
  <c r="N11" i="1"/>
  <c r="K12" i="1"/>
  <c r="K15" i="1"/>
  <c r="K11" i="1"/>
  <c r="N12" i="1"/>
  <c r="N6" i="1"/>
  <c r="L26" i="1"/>
  <c r="N26" i="1" s="1"/>
  <c r="L35" i="1"/>
  <c r="N21" i="1"/>
  <c r="K20" i="1"/>
  <c r="K36" i="1"/>
  <c r="H42" i="1"/>
  <c r="L29" i="1"/>
  <c r="M32" i="1"/>
  <c r="L10" i="1"/>
  <c r="N10" i="1" s="1"/>
  <c r="N36" i="1"/>
  <c r="N20" i="1"/>
  <c r="K22" i="1"/>
  <c r="N7" i="1"/>
  <c r="K8" i="1"/>
  <c r="K9" i="1"/>
  <c r="N22" i="1"/>
  <c r="K7" i="1"/>
  <c r="L38" i="1"/>
  <c r="N38" i="1" s="1"/>
  <c r="K25" i="1"/>
  <c r="L37" i="1"/>
  <c r="N8" i="1"/>
  <c r="L14" i="1"/>
  <c r="K14" i="1" s="1"/>
  <c r="K6" i="1"/>
  <c r="N9" i="1"/>
  <c r="K13" i="1"/>
  <c r="L16" i="1"/>
  <c r="N16" i="1" s="1"/>
  <c r="N17" i="1"/>
  <c r="N34" i="1"/>
  <c r="M35" i="1"/>
  <c r="L39" i="1"/>
  <c r="M39" i="1"/>
  <c r="N23" i="1"/>
  <c r="N25" i="1"/>
  <c r="N19" i="1"/>
  <c r="K19" i="1"/>
  <c r="K34" i="1"/>
  <c r="K23" i="1"/>
  <c r="M24" i="1"/>
  <c r="N15" i="1"/>
  <c r="N13" i="1"/>
  <c r="M27" i="1"/>
  <c r="K17" i="1"/>
  <c r="M31" i="1"/>
  <c r="M29" i="1" l="1"/>
  <c r="N29" i="1" s="1"/>
  <c r="K26" i="1"/>
  <c r="N39" i="1"/>
  <c r="K10" i="1"/>
  <c r="K35" i="1"/>
  <c r="N35" i="1"/>
  <c r="K16" i="1"/>
  <c r="N14" i="1"/>
  <c r="K29" i="1"/>
  <c r="L27" i="1"/>
  <c r="N27" i="1" s="1"/>
  <c r="L32" i="1"/>
  <c r="L28" i="1"/>
  <c r="D42" i="1"/>
  <c r="L24" i="1"/>
  <c r="N24" i="1" s="1"/>
  <c r="M37" i="1"/>
  <c r="K37" i="1" s="1"/>
  <c r="K38" i="1"/>
  <c r="M30" i="1"/>
  <c r="K30" i="1" s="1"/>
  <c r="K39" i="1"/>
  <c r="M28" i="1"/>
  <c r="M44" i="1" s="1"/>
  <c r="M33" i="1"/>
  <c r="M18" i="1"/>
  <c r="G42" i="1"/>
  <c r="L31" i="1"/>
  <c r="N31" i="1" s="1"/>
  <c r="E42" i="1"/>
  <c r="L33" i="1"/>
  <c r="L44" i="1" l="1"/>
  <c r="L43" i="1"/>
  <c r="M43" i="1"/>
  <c r="K27" i="1"/>
  <c r="N30" i="1"/>
  <c r="N37" i="1"/>
  <c r="K32" i="1"/>
  <c r="N32" i="1"/>
  <c r="K24" i="1"/>
  <c r="I42" i="1"/>
  <c r="M42" i="1"/>
  <c r="K31" i="1"/>
  <c r="N18" i="1"/>
  <c r="K18" i="1"/>
  <c r="K28" i="1"/>
  <c r="N28" i="1"/>
  <c r="N33" i="1"/>
  <c r="K33" i="1"/>
  <c r="L42" i="1"/>
  <c r="N42" i="1" l="1"/>
  <c r="N44" i="1"/>
  <c r="K44" i="1"/>
  <c r="K43" i="1"/>
  <c r="K42" i="1"/>
  <c r="N43" i="1"/>
</calcChain>
</file>

<file path=xl/sharedStrings.xml><?xml version="1.0" encoding="utf-8"?>
<sst xmlns="http://schemas.openxmlformats.org/spreadsheetml/2006/main" count="58" uniqueCount="53">
  <si>
    <t>№ п/п</t>
  </si>
  <si>
    <t>Наименование муниципальной программы</t>
  </si>
  <si>
    <t>План</t>
  </si>
  <si>
    <t>Факт</t>
  </si>
  <si>
    <t>Общий бюджет</t>
  </si>
  <si>
    <t>КБ</t>
  </si>
  <si>
    <t>МБ</t>
  </si>
  <si>
    <t>Итого</t>
  </si>
  <si>
    <t xml:space="preserve">Развитие муниципальной службы в администрации муниципального образования Темрюкский район
</t>
  </si>
  <si>
    <t>Подготовка градостроительной и землеустроительной документации на территории муниципального образования Темрюкский район</t>
  </si>
  <si>
    <t>Перспективное развитие наружной рекламы на территории муниципального образования Темрюкский район</t>
  </si>
  <si>
    <t>Создание и ведение информационной системы обеспечения градостроительной деятельности муниципального образования Темрюкский район</t>
  </si>
  <si>
    <t>Создание доступной среды для инвалидов и других маломобильных групп населения в муниципальном образовании Темрюкский район</t>
  </si>
  <si>
    <t>Улучшение условий и охраны труда в муниципальном образовании Темрюкский район</t>
  </si>
  <si>
    <t>Комплексное развитие Темрюкского района в сфере строительства</t>
  </si>
  <si>
    <t xml:space="preserve">Управление муниципальными финансами </t>
  </si>
  <si>
    <t>Информирование населения о деятельности администрации муниципального образования Темрюкский район  в СМИ</t>
  </si>
  <si>
    <t>Развитие национальных культур и профилактики проявлений экстремизма на территории муниципального образования Темрюкский район</t>
  </si>
  <si>
    <t>Внедрение  гражданских  технологий противодействию терроризму в муниципальном образовании Темрюкский район</t>
  </si>
  <si>
    <t>Профилактика правонарушений в муниципальном образовании Темрюкский район</t>
  </si>
  <si>
    <t xml:space="preserve">Управление и контроль за муниципальным имуществом и земельными ресурсами на территории муниципального образования Темрюкский район
</t>
  </si>
  <si>
    <t xml:space="preserve">Антикризисные меры в жилищно-коммунальном хозяйстве муниципального образования Темрюкский район
</t>
  </si>
  <si>
    <t xml:space="preserve">Обеспечение жильем молодых семей на территории муниципального образования Темрюкский район
</t>
  </si>
  <si>
    <t xml:space="preserve">Экологическое оздоровление территории муниципального образования Темрюкский район
</t>
  </si>
  <si>
    <t xml:space="preserve">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
</t>
  </si>
  <si>
    <t>Программа реализации государственной молодежной политики в Темрюкском районе</t>
  </si>
  <si>
    <t>Комплексное развитие Темрюкского района в сфере дорожного хозяйства</t>
  </si>
  <si>
    <t xml:space="preserve">Развитие санаторно-курортного и туристского комплекса муниципального образования Темрюкский район
</t>
  </si>
  <si>
    <t>Дети Тамани</t>
  </si>
  <si>
    <t>Муниципальная политика и развитие гражданского общества</t>
  </si>
  <si>
    <t>Развитие экономики в Темрюкском районе</t>
  </si>
  <si>
    <t>Развитие культуры Темрюкского района</t>
  </si>
  <si>
    <t>Развитие информационного общества и формирование электронного правительства</t>
  </si>
  <si>
    <t>Развитие здравоохранения в Темрюкском районе</t>
  </si>
  <si>
    <t>Обеспечение и развитие физической культуры и спорта в Темрюкском районе</t>
  </si>
  <si>
    <t>Социальная поддержка граждан Темрюкского района</t>
  </si>
  <si>
    <t>Качество</t>
  </si>
  <si>
    <t>Эффективное муниципальное управление</t>
  </si>
  <si>
    <t>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</t>
  </si>
  <si>
    <t>Развитие сельского хозяйства в Темрюкском районе</t>
  </si>
  <si>
    <t>Обеспечение безопасности населения в Темрюкском районе</t>
  </si>
  <si>
    <t xml:space="preserve">План </t>
  </si>
  <si>
    <t>Развитие образования в Темрюкском районе</t>
  </si>
  <si>
    <t>ФБ</t>
  </si>
  <si>
    <t>Абсолютное отклонение</t>
  </si>
  <si>
    <t>тыс. руб.</t>
  </si>
  <si>
    <t>ВБИ</t>
  </si>
  <si>
    <t>Поддержка малого и среднего предпринимательства в муниципальном образовании Темрюкский район</t>
  </si>
  <si>
    <t>Прoцент исполнения, %</t>
  </si>
  <si>
    <t xml:space="preserve">Информация о выделенных и используемых средствах по муниципальным программам, реализуемых в 2018 году по состоянию на 1 апреля 2018 года </t>
  </si>
  <si>
    <t>Противодействие коррупции в муниципальном образовании Темрюкский район</t>
  </si>
  <si>
    <t xml:space="preserve">Итого 25 муниципальных программ без софинансирования </t>
  </si>
  <si>
    <t>Итого 11 муниципальных программ с софинансированием с краевым бюджетом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</si>
</sst>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3" borderId="0" xfId="0" applyNumberFormat="1" applyFont="1" applyFill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164" fontId="1" fillId="4" borderId="0" xfId="0" applyNumberFormat="1" applyFont="1" applyFill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right" vertical="center" wrapText="1"/>
    </xf>
    <xf numFmtId="1" fontId="1" fillId="4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="120" zoomScaleNormal="100" zoomScaleSheetLayoutView="120" workbookViewId="0">
      <selection activeCell="K49" sqref="K49"/>
    </sheetView>
  </sheetViews>
  <sheetFormatPr defaultColWidth="10.85546875" defaultRowHeight="12.75" x14ac:dyDescent="0.25"/>
  <cols>
    <col min="1" max="1" width="4.7109375" style="23" customWidth="1"/>
    <col min="2" max="2" width="33.85546875" style="1" customWidth="1"/>
    <col min="3" max="3" width="7.5703125" style="3" customWidth="1"/>
    <col min="4" max="4" width="12.140625" style="3" customWidth="1"/>
    <col min="5" max="5" width="11.140625" style="3" bestFit="1" customWidth="1"/>
    <col min="6" max="6" width="7.5703125" style="3" customWidth="1"/>
    <col min="7" max="7" width="7.42578125" style="3" customWidth="1"/>
    <col min="8" max="8" width="12.7109375" style="3" customWidth="1"/>
    <col min="9" max="9" width="11" style="3" bestFit="1" customWidth="1"/>
    <col min="10" max="10" width="8.28515625" style="3" customWidth="1"/>
    <col min="11" max="11" width="11.7109375" style="3" customWidth="1"/>
    <col min="12" max="12" width="12.28515625" style="4" customWidth="1"/>
    <col min="13" max="13" width="12.42578125" style="4" customWidth="1"/>
    <col min="14" max="14" width="11.85546875" style="3" customWidth="1"/>
    <col min="15" max="16384" width="10.85546875" style="1"/>
  </cols>
  <sheetData>
    <row r="1" spans="1:14" ht="18" customHeight="1" x14ac:dyDescent="0.2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 x14ac:dyDescent="0.25">
      <c r="A2" s="2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N3" s="5" t="s">
        <v>45</v>
      </c>
    </row>
    <row r="4" spans="1:14" s="6" customFormat="1" ht="18.75" customHeight="1" x14ac:dyDescent="0.25">
      <c r="A4" s="32" t="s">
        <v>0</v>
      </c>
      <c r="B4" s="33" t="s">
        <v>1</v>
      </c>
      <c r="C4" s="29" t="s">
        <v>41</v>
      </c>
      <c r="D4" s="30"/>
      <c r="E4" s="30"/>
      <c r="F4" s="31"/>
      <c r="G4" s="29" t="s">
        <v>3</v>
      </c>
      <c r="H4" s="30"/>
      <c r="I4" s="30"/>
      <c r="J4" s="31"/>
      <c r="K4" s="33" t="s">
        <v>48</v>
      </c>
      <c r="L4" s="33" t="s">
        <v>4</v>
      </c>
      <c r="M4" s="33"/>
      <c r="N4" s="33" t="s">
        <v>44</v>
      </c>
    </row>
    <row r="5" spans="1:14" s="6" customFormat="1" ht="20.25" customHeight="1" x14ac:dyDescent="0.25">
      <c r="A5" s="32"/>
      <c r="B5" s="33"/>
      <c r="C5" s="7" t="s">
        <v>43</v>
      </c>
      <c r="D5" s="7" t="s">
        <v>5</v>
      </c>
      <c r="E5" s="7" t="s">
        <v>6</v>
      </c>
      <c r="F5" s="7" t="s">
        <v>46</v>
      </c>
      <c r="G5" s="7" t="s">
        <v>43</v>
      </c>
      <c r="H5" s="7" t="s">
        <v>5</v>
      </c>
      <c r="I5" s="7" t="s">
        <v>6</v>
      </c>
      <c r="J5" s="7" t="s">
        <v>46</v>
      </c>
      <c r="K5" s="34"/>
      <c r="L5" s="7" t="s">
        <v>2</v>
      </c>
      <c r="M5" s="7" t="s">
        <v>3</v>
      </c>
      <c r="N5" s="33"/>
    </row>
    <row r="6" spans="1:14" ht="41.25" customHeight="1" x14ac:dyDescent="0.25">
      <c r="A6" s="24">
        <v>1</v>
      </c>
      <c r="B6" s="9" t="s">
        <v>8</v>
      </c>
      <c r="C6" s="10">
        <v>0</v>
      </c>
      <c r="D6" s="10">
        <v>0</v>
      </c>
      <c r="E6" s="10">
        <v>150</v>
      </c>
      <c r="F6" s="10">
        <v>0</v>
      </c>
      <c r="G6" s="11">
        <v>0</v>
      </c>
      <c r="H6" s="11">
        <v>0</v>
      </c>
      <c r="I6" s="11">
        <v>0</v>
      </c>
      <c r="J6" s="11">
        <v>0</v>
      </c>
      <c r="K6" s="8">
        <f>M6/L6*100</f>
        <v>0</v>
      </c>
      <c r="L6" s="12">
        <f>C6+D6+E6+F6</f>
        <v>150</v>
      </c>
      <c r="M6" s="12">
        <f>G6+H6+I6+J6</f>
        <v>0</v>
      </c>
      <c r="N6" s="8">
        <f>L6-M6</f>
        <v>150</v>
      </c>
    </row>
    <row r="7" spans="1:14" ht="54" customHeight="1" x14ac:dyDescent="0.25">
      <c r="A7" s="24">
        <f>A6+1</f>
        <v>2</v>
      </c>
      <c r="B7" s="13" t="s">
        <v>9</v>
      </c>
      <c r="C7" s="10">
        <v>0</v>
      </c>
      <c r="D7" s="10">
        <v>0</v>
      </c>
      <c r="E7" s="10">
        <v>19197.8</v>
      </c>
      <c r="F7" s="10">
        <v>0</v>
      </c>
      <c r="G7" s="11">
        <v>0</v>
      </c>
      <c r="H7" s="11">
        <v>0</v>
      </c>
      <c r="I7" s="11">
        <v>1989.7</v>
      </c>
      <c r="J7" s="11">
        <v>0</v>
      </c>
      <c r="K7" s="8">
        <f t="shared" ref="K7:K44" si="0">M7/L7*100</f>
        <v>10.36420839887904</v>
      </c>
      <c r="L7" s="12">
        <f t="shared" ref="L7:L39" si="1">C7+D7+E7+F7</f>
        <v>19197.8</v>
      </c>
      <c r="M7" s="12">
        <f t="shared" ref="M7:M39" si="2">G7+H7+I7+J7</f>
        <v>1989.7</v>
      </c>
      <c r="N7" s="8">
        <f t="shared" ref="N7:N44" si="3">L7-M7</f>
        <v>17208.099999999999</v>
      </c>
    </row>
    <row r="8" spans="1:14" ht="39" customHeight="1" x14ac:dyDescent="0.25">
      <c r="A8" s="24">
        <f t="shared" ref="A8:A41" si="4">A7+1</f>
        <v>3</v>
      </c>
      <c r="B8" s="13" t="s">
        <v>10</v>
      </c>
      <c r="C8" s="10">
        <v>0</v>
      </c>
      <c r="D8" s="10">
        <v>0</v>
      </c>
      <c r="E8" s="10">
        <v>200</v>
      </c>
      <c r="F8" s="10">
        <v>0</v>
      </c>
      <c r="G8" s="11">
        <v>0</v>
      </c>
      <c r="H8" s="11">
        <v>0</v>
      </c>
      <c r="I8" s="11">
        <v>0</v>
      </c>
      <c r="J8" s="11">
        <v>0</v>
      </c>
      <c r="K8" s="8">
        <f t="shared" si="0"/>
        <v>0</v>
      </c>
      <c r="L8" s="12">
        <f t="shared" si="1"/>
        <v>200</v>
      </c>
      <c r="M8" s="12">
        <f t="shared" si="2"/>
        <v>0</v>
      </c>
      <c r="N8" s="8">
        <f t="shared" si="3"/>
        <v>200</v>
      </c>
    </row>
    <row r="9" spans="1:14" ht="54.75" customHeight="1" x14ac:dyDescent="0.25">
      <c r="A9" s="24">
        <v>4</v>
      </c>
      <c r="B9" s="9" t="s">
        <v>12</v>
      </c>
      <c r="C9" s="10">
        <v>0</v>
      </c>
      <c r="D9" s="10">
        <v>0</v>
      </c>
      <c r="E9" s="10">
        <v>1772.2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8">
        <f t="shared" si="0"/>
        <v>0</v>
      </c>
      <c r="L9" s="12">
        <f t="shared" si="1"/>
        <v>1772.2</v>
      </c>
      <c r="M9" s="12">
        <f t="shared" si="2"/>
        <v>0</v>
      </c>
      <c r="N9" s="8">
        <f t="shared" si="3"/>
        <v>1772.2</v>
      </c>
    </row>
    <row r="10" spans="1:14" ht="39.75" customHeight="1" x14ac:dyDescent="0.25">
      <c r="A10" s="24">
        <f t="shared" si="4"/>
        <v>5</v>
      </c>
      <c r="B10" s="9" t="s">
        <v>13</v>
      </c>
      <c r="C10" s="10">
        <v>0</v>
      </c>
      <c r="D10" s="10">
        <v>0</v>
      </c>
      <c r="E10" s="10">
        <v>142.1</v>
      </c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8">
        <f t="shared" si="0"/>
        <v>0</v>
      </c>
      <c r="L10" s="12">
        <f t="shared" si="1"/>
        <v>142.1</v>
      </c>
      <c r="M10" s="12">
        <f t="shared" si="2"/>
        <v>0</v>
      </c>
      <c r="N10" s="8">
        <f t="shared" si="3"/>
        <v>142.1</v>
      </c>
    </row>
    <row r="11" spans="1:14" s="15" customFormat="1" ht="27.75" customHeight="1" x14ac:dyDescent="0.25">
      <c r="A11" s="25">
        <f t="shared" si="4"/>
        <v>6</v>
      </c>
      <c r="B11" s="14" t="s">
        <v>14</v>
      </c>
      <c r="C11" s="10">
        <v>0</v>
      </c>
      <c r="D11" s="10">
        <v>0</v>
      </c>
      <c r="E11" s="10">
        <v>35634.699999999997</v>
      </c>
      <c r="F11" s="10">
        <v>0</v>
      </c>
      <c r="G11" s="11">
        <v>0</v>
      </c>
      <c r="H11" s="11">
        <v>0</v>
      </c>
      <c r="I11" s="11">
        <v>3041.4</v>
      </c>
      <c r="J11" s="11">
        <v>0</v>
      </c>
      <c r="K11" s="12">
        <f t="shared" si="0"/>
        <v>8.5349392586439627</v>
      </c>
      <c r="L11" s="12">
        <f t="shared" si="1"/>
        <v>35634.699999999997</v>
      </c>
      <c r="M11" s="12">
        <f t="shared" si="2"/>
        <v>3041.4</v>
      </c>
      <c r="N11" s="12">
        <f t="shared" si="3"/>
        <v>32593.299999999996</v>
      </c>
    </row>
    <row r="12" spans="1:14" ht="27.75" customHeight="1" x14ac:dyDescent="0.25">
      <c r="A12" s="24">
        <f t="shared" si="4"/>
        <v>7</v>
      </c>
      <c r="B12" s="9" t="s">
        <v>15</v>
      </c>
      <c r="C12" s="10">
        <v>0</v>
      </c>
      <c r="D12" s="10">
        <v>7598.5</v>
      </c>
      <c r="E12" s="10">
        <v>45306.400000000001</v>
      </c>
      <c r="F12" s="10">
        <v>0</v>
      </c>
      <c r="G12" s="11">
        <v>0</v>
      </c>
      <c r="H12" s="11">
        <v>1899.6</v>
      </c>
      <c r="I12" s="11">
        <v>12019.6</v>
      </c>
      <c r="J12" s="11">
        <v>0</v>
      </c>
      <c r="K12" s="8">
        <f t="shared" si="0"/>
        <v>26.309850316322308</v>
      </c>
      <c r="L12" s="12">
        <f t="shared" si="1"/>
        <v>52904.9</v>
      </c>
      <c r="M12" s="12">
        <f t="shared" si="2"/>
        <v>13919.2</v>
      </c>
      <c r="N12" s="8">
        <f t="shared" si="3"/>
        <v>38985.699999999997</v>
      </c>
    </row>
    <row r="13" spans="1:14" ht="54.75" customHeight="1" x14ac:dyDescent="0.25">
      <c r="A13" s="24">
        <f t="shared" si="4"/>
        <v>8</v>
      </c>
      <c r="B13" s="9" t="s">
        <v>16</v>
      </c>
      <c r="C13" s="10">
        <v>0</v>
      </c>
      <c r="D13" s="10">
        <v>0</v>
      </c>
      <c r="E13" s="10">
        <v>2629.8</v>
      </c>
      <c r="F13" s="10">
        <v>0</v>
      </c>
      <c r="G13" s="11">
        <v>0</v>
      </c>
      <c r="H13" s="11">
        <v>0</v>
      </c>
      <c r="I13" s="11">
        <v>114.6</v>
      </c>
      <c r="J13" s="11">
        <v>0</v>
      </c>
      <c r="K13" s="8">
        <f t="shared" si="0"/>
        <v>4.357745836185261</v>
      </c>
      <c r="L13" s="12">
        <f t="shared" si="1"/>
        <v>2629.8</v>
      </c>
      <c r="M13" s="12">
        <f t="shared" si="2"/>
        <v>114.6</v>
      </c>
      <c r="N13" s="8">
        <f t="shared" si="3"/>
        <v>2515.2000000000003</v>
      </c>
    </row>
    <row r="14" spans="1:14" ht="54.75" customHeight="1" x14ac:dyDescent="0.25">
      <c r="A14" s="24">
        <f t="shared" si="4"/>
        <v>9</v>
      </c>
      <c r="B14" s="9" t="s">
        <v>17</v>
      </c>
      <c r="C14" s="10">
        <v>0</v>
      </c>
      <c r="D14" s="10">
        <v>0</v>
      </c>
      <c r="E14" s="10">
        <v>46.2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8">
        <f t="shared" si="0"/>
        <v>0</v>
      </c>
      <c r="L14" s="12">
        <f t="shared" si="1"/>
        <v>46.2</v>
      </c>
      <c r="M14" s="12">
        <f t="shared" si="2"/>
        <v>0</v>
      </c>
      <c r="N14" s="8">
        <f t="shared" si="3"/>
        <v>46.2</v>
      </c>
    </row>
    <row r="15" spans="1:14" ht="54" customHeight="1" x14ac:dyDescent="0.25">
      <c r="A15" s="24">
        <f t="shared" si="4"/>
        <v>10</v>
      </c>
      <c r="B15" s="9" t="s">
        <v>18</v>
      </c>
      <c r="C15" s="10">
        <v>0</v>
      </c>
      <c r="D15" s="10">
        <v>0</v>
      </c>
      <c r="E15" s="10">
        <v>647.29999999999995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8">
        <f t="shared" si="0"/>
        <v>0</v>
      </c>
      <c r="L15" s="12">
        <f t="shared" si="1"/>
        <v>647.29999999999995</v>
      </c>
      <c r="M15" s="12">
        <f t="shared" si="2"/>
        <v>0</v>
      </c>
      <c r="N15" s="8">
        <f t="shared" si="3"/>
        <v>647.29999999999995</v>
      </c>
    </row>
    <row r="16" spans="1:14" ht="42" customHeight="1" x14ac:dyDescent="0.25">
      <c r="A16" s="24">
        <f t="shared" si="4"/>
        <v>11</v>
      </c>
      <c r="B16" s="9" t="s">
        <v>19</v>
      </c>
      <c r="C16" s="10">
        <v>0</v>
      </c>
      <c r="D16" s="10">
        <v>0</v>
      </c>
      <c r="E16" s="10">
        <v>183.5</v>
      </c>
      <c r="F16" s="10">
        <v>0</v>
      </c>
      <c r="G16" s="11">
        <v>0</v>
      </c>
      <c r="H16" s="11">
        <v>0</v>
      </c>
      <c r="I16" s="11">
        <v>0</v>
      </c>
      <c r="J16" s="11">
        <v>0</v>
      </c>
      <c r="K16" s="8">
        <f t="shared" si="0"/>
        <v>0</v>
      </c>
      <c r="L16" s="12">
        <f t="shared" si="1"/>
        <v>183.5</v>
      </c>
      <c r="M16" s="12">
        <f t="shared" si="2"/>
        <v>0</v>
      </c>
      <c r="N16" s="8">
        <f t="shared" si="3"/>
        <v>183.5</v>
      </c>
    </row>
    <row r="17" spans="1:14" s="18" customFormat="1" ht="27.75" customHeight="1" x14ac:dyDescent="0.25">
      <c r="A17" s="24">
        <f t="shared" si="4"/>
        <v>12</v>
      </c>
      <c r="B17" s="17" t="s">
        <v>42</v>
      </c>
      <c r="C17" s="10">
        <v>0</v>
      </c>
      <c r="D17" s="10">
        <v>836911.7</v>
      </c>
      <c r="E17" s="10">
        <v>640816</v>
      </c>
      <c r="F17" s="10">
        <v>0</v>
      </c>
      <c r="G17" s="11">
        <v>0</v>
      </c>
      <c r="H17" s="11">
        <v>159463.20000000001</v>
      </c>
      <c r="I17" s="11">
        <v>139358.79999999999</v>
      </c>
      <c r="J17" s="11">
        <v>0</v>
      </c>
      <c r="K17" s="16">
        <f t="shared" si="0"/>
        <v>20.221722851916493</v>
      </c>
      <c r="L17" s="12">
        <f t="shared" si="1"/>
        <v>1477727.7</v>
      </c>
      <c r="M17" s="16">
        <f t="shared" si="2"/>
        <v>298822</v>
      </c>
      <c r="N17" s="16">
        <f t="shared" si="3"/>
        <v>1178905.7</v>
      </c>
    </row>
    <row r="18" spans="1:14" s="15" customFormat="1" ht="64.5" customHeight="1" x14ac:dyDescent="0.25">
      <c r="A18" s="24">
        <f t="shared" si="4"/>
        <v>13</v>
      </c>
      <c r="B18" s="14" t="s">
        <v>20</v>
      </c>
      <c r="C18" s="10">
        <v>0</v>
      </c>
      <c r="D18" s="10">
        <v>20759.7</v>
      </c>
      <c r="E18" s="10">
        <v>11584.2</v>
      </c>
      <c r="F18" s="10">
        <v>0</v>
      </c>
      <c r="G18" s="11">
        <v>0</v>
      </c>
      <c r="H18" s="11">
        <v>0</v>
      </c>
      <c r="I18" s="11">
        <v>200</v>
      </c>
      <c r="J18" s="11">
        <v>0</v>
      </c>
      <c r="K18" s="12">
        <f t="shared" si="0"/>
        <v>0.61835462019113341</v>
      </c>
      <c r="L18" s="12">
        <f t="shared" si="1"/>
        <v>32343.9</v>
      </c>
      <c r="M18" s="12">
        <f t="shared" si="2"/>
        <v>200</v>
      </c>
      <c r="N18" s="12">
        <f t="shared" si="3"/>
        <v>32143.9</v>
      </c>
    </row>
    <row r="19" spans="1:14" s="15" customFormat="1" ht="56.25" customHeight="1" x14ac:dyDescent="0.25">
      <c r="A19" s="24">
        <f t="shared" si="4"/>
        <v>14</v>
      </c>
      <c r="B19" s="14" t="s">
        <v>21</v>
      </c>
      <c r="C19" s="10">
        <v>0</v>
      </c>
      <c r="D19" s="10">
        <v>0</v>
      </c>
      <c r="E19" s="10">
        <v>35942.699999999997</v>
      </c>
      <c r="F19" s="10">
        <v>0</v>
      </c>
      <c r="G19" s="11">
        <v>0</v>
      </c>
      <c r="H19" s="11">
        <v>0</v>
      </c>
      <c r="I19" s="11">
        <v>3503.9</v>
      </c>
      <c r="J19" s="11">
        <v>0</v>
      </c>
      <c r="K19" s="12">
        <f t="shared" si="0"/>
        <v>9.7485720327076155</v>
      </c>
      <c r="L19" s="12">
        <f t="shared" si="1"/>
        <v>35942.699999999997</v>
      </c>
      <c r="M19" s="12">
        <f t="shared" si="2"/>
        <v>3503.9</v>
      </c>
      <c r="N19" s="12">
        <f t="shared" si="3"/>
        <v>32438.799999999996</v>
      </c>
    </row>
    <row r="20" spans="1:14" ht="43.5" customHeight="1" x14ac:dyDescent="0.25">
      <c r="A20" s="24">
        <f t="shared" si="4"/>
        <v>15</v>
      </c>
      <c r="B20" s="9" t="s">
        <v>22</v>
      </c>
      <c r="C20" s="10">
        <v>0</v>
      </c>
      <c r="D20" s="10">
        <v>0</v>
      </c>
      <c r="E20" s="10">
        <v>1337.9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8">
        <f t="shared" si="0"/>
        <v>0</v>
      </c>
      <c r="L20" s="12">
        <f t="shared" si="1"/>
        <v>1337.9</v>
      </c>
      <c r="M20" s="12">
        <f t="shared" si="2"/>
        <v>0</v>
      </c>
      <c r="N20" s="8">
        <f t="shared" si="3"/>
        <v>1337.9</v>
      </c>
    </row>
    <row r="21" spans="1:14" s="15" customFormat="1" ht="39" customHeight="1" x14ac:dyDescent="0.25">
      <c r="A21" s="24">
        <f t="shared" si="4"/>
        <v>16</v>
      </c>
      <c r="B21" s="14" t="s">
        <v>23</v>
      </c>
      <c r="C21" s="10">
        <v>0</v>
      </c>
      <c r="D21" s="10">
        <v>0</v>
      </c>
      <c r="E21" s="10">
        <v>7375.9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0"/>
        <v>0</v>
      </c>
      <c r="L21" s="12">
        <f t="shared" si="1"/>
        <v>7375.9</v>
      </c>
      <c r="M21" s="12">
        <f t="shared" si="2"/>
        <v>0</v>
      </c>
      <c r="N21" s="12">
        <f t="shared" si="3"/>
        <v>7375.9</v>
      </c>
    </row>
    <row r="22" spans="1:14" ht="63.75" customHeight="1" x14ac:dyDescent="0.25">
      <c r="A22" s="24">
        <f t="shared" si="4"/>
        <v>17</v>
      </c>
      <c r="B22" s="9" t="s">
        <v>24</v>
      </c>
      <c r="C22" s="10">
        <v>0</v>
      </c>
      <c r="D22" s="10">
        <v>0</v>
      </c>
      <c r="E22" s="10">
        <v>11469.5</v>
      </c>
      <c r="F22" s="10">
        <v>0</v>
      </c>
      <c r="G22" s="11">
        <v>0</v>
      </c>
      <c r="H22" s="11">
        <v>0</v>
      </c>
      <c r="I22" s="11">
        <v>3973</v>
      </c>
      <c r="J22" s="11">
        <v>0</v>
      </c>
      <c r="K22" s="8">
        <f t="shared" si="0"/>
        <v>34.639696586599236</v>
      </c>
      <c r="L22" s="12">
        <f t="shared" si="1"/>
        <v>11469.5</v>
      </c>
      <c r="M22" s="12">
        <f t="shared" si="2"/>
        <v>3973</v>
      </c>
      <c r="N22" s="8">
        <f t="shared" si="3"/>
        <v>7496.5</v>
      </c>
    </row>
    <row r="23" spans="1:14" s="15" customFormat="1" ht="37.5" customHeight="1" x14ac:dyDescent="0.25">
      <c r="A23" s="24">
        <f t="shared" si="4"/>
        <v>18</v>
      </c>
      <c r="B23" s="14" t="s">
        <v>25</v>
      </c>
      <c r="C23" s="10">
        <v>0</v>
      </c>
      <c r="D23" s="10">
        <v>0</v>
      </c>
      <c r="E23" s="10">
        <v>18165.8</v>
      </c>
      <c r="F23" s="10">
        <v>0</v>
      </c>
      <c r="G23" s="11">
        <v>0</v>
      </c>
      <c r="H23" s="11">
        <v>0</v>
      </c>
      <c r="I23" s="11">
        <v>1965</v>
      </c>
      <c r="J23" s="11">
        <v>0</v>
      </c>
      <c r="K23" s="12">
        <f t="shared" si="0"/>
        <v>10.81702980325667</v>
      </c>
      <c r="L23" s="12">
        <f t="shared" si="1"/>
        <v>18165.8</v>
      </c>
      <c r="M23" s="12">
        <f t="shared" si="2"/>
        <v>1965</v>
      </c>
      <c r="N23" s="12">
        <f t="shared" si="3"/>
        <v>16200.8</v>
      </c>
    </row>
    <row r="24" spans="1:14" s="15" customFormat="1" ht="27.75" customHeight="1" x14ac:dyDescent="0.25">
      <c r="A24" s="24">
        <f t="shared" si="4"/>
        <v>19</v>
      </c>
      <c r="B24" s="14" t="s">
        <v>26</v>
      </c>
      <c r="C24" s="10">
        <v>0</v>
      </c>
      <c r="D24" s="10">
        <v>0</v>
      </c>
      <c r="E24" s="10">
        <v>570.79999999999995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2">
        <f t="shared" si="0"/>
        <v>0</v>
      </c>
      <c r="L24" s="12">
        <f t="shared" si="1"/>
        <v>570.79999999999995</v>
      </c>
      <c r="M24" s="12">
        <f t="shared" si="2"/>
        <v>0</v>
      </c>
      <c r="N24" s="12">
        <f t="shared" si="3"/>
        <v>570.79999999999995</v>
      </c>
    </row>
    <row r="25" spans="1:14" s="15" customFormat="1" ht="42.75" customHeight="1" x14ac:dyDescent="0.25">
      <c r="A25" s="24">
        <f t="shared" si="4"/>
        <v>20</v>
      </c>
      <c r="B25" s="14" t="s">
        <v>27</v>
      </c>
      <c r="C25" s="10">
        <v>0</v>
      </c>
      <c r="D25" s="10">
        <v>0</v>
      </c>
      <c r="E25" s="10">
        <v>811.3</v>
      </c>
      <c r="F25" s="10">
        <v>0</v>
      </c>
      <c r="G25" s="11">
        <v>0</v>
      </c>
      <c r="H25" s="11">
        <v>0</v>
      </c>
      <c r="I25" s="11">
        <v>104.3</v>
      </c>
      <c r="J25" s="11">
        <v>0</v>
      </c>
      <c r="K25" s="12">
        <f t="shared" si="0"/>
        <v>12.855910267471959</v>
      </c>
      <c r="L25" s="12">
        <f t="shared" si="1"/>
        <v>811.3</v>
      </c>
      <c r="M25" s="12">
        <f t="shared" si="2"/>
        <v>104.3</v>
      </c>
      <c r="N25" s="12">
        <f t="shared" si="3"/>
        <v>707</v>
      </c>
    </row>
    <row r="26" spans="1:14" s="15" customFormat="1" ht="18" customHeight="1" x14ac:dyDescent="0.25">
      <c r="A26" s="24">
        <f t="shared" si="4"/>
        <v>21</v>
      </c>
      <c r="B26" s="14" t="s">
        <v>28</v>
      </c>
      <c r="C26" s="10">
        <v>0</v>
      </c>
      <c r="D26" s="10">
        <v>3717.7</v>
      </c>
      <c r="E26" s="10">
        <v>4103.6000000000004</v>
      </c>
      <c r="F26" s="10">
        <v>0</v>
      </c>
      <c r="G26" s="11">
        <v>0</v>
      </c>
      <c r="H26" s="11">
        <v>122.5</v>
      </c>
      <c r="I26" s="11">
        <v>19</v>
      </c>
      <c r="J26" s="11">
        <v>0</v>
      </c>
      <c r="K26" s="12">
        <f t="shared" si="0"/>
        <v>1.809162159743265</v>
      </c>
      <c r="L26" s="12">
        <f t="shared" si="1"/>
        <v>7821.3</v>
      </c>
      <c r="M26" s="12">
        <f t="shared" si="2"/>
        <v>141.5</v>
      </c>
      <c r="N26" s="12">
        <f t="shared" si="3"/>
        <v>7679.8</v>
      </c>
    </row>
    <row r="27" spans="1:14" ht="28.5" customHeight="1" x14ac:dyDescent="0.25">
      <c r="A27" s="24">
        <f t="shared" si="4"/>
        <v>22</v>
      </c>
      <c r="B27" s="9" t="s">
        <v>29</v>
      </c>
      <c r="C27" s="10">
        <v>0</v>
      </c>
      <c r="D27" s="10">
        <v>0</v>
      </c>
      <c r="E27" s="10">
        <v>2207.5</v>
      </c>
      <c r="F27" s="10">
        <v>0</v>
      </c>
      <c r="G27" s="11">
        <v>0</v>
      </c>
      <c r="H27" s="11">
        <v>0</v>
      </c>
      <c r="I27" s="11">
        <v>542.79999999999995</v>
      </c>
      <c r="J27" s="11">
        <v>0</v>
      </c>
      <c r="K27" s="8">
        <f t="shared" si="0"/>
        <v>24.588901472253681</v>
      </c>
      <c r="L27" s="12">
        <f t="shared" si="1"/>
        <v>2207.5</v>
      </c>
      <c r="M27" s="12">
        <f t="shared" si="2"/>
        <v>542.79999999999995</v>
      </c>
      <c r="N27" s="8">
        <f t="shared" si="3"/>
        <v>1664.7</v>
      </c>
    </row>
    <row r="28" spans="1:14" s="15" customFormat="1" ht="27" customHeight="1" x14ac:dyDescent="0.25">
      <c r="A28" s="24">
        <f t="shared" si="4"/>
        <v>23</v>
      </c>
      <c r="B28" s="14" t="s">
        <v>30</v>
      </c>
      <c r="C28" s="10">
        <v>0</v>
      </c>
      <c r="D28" s="10">
        <v>0</v>
      </c>
      <c r="E28" s="10">
        <v>4246.5</v>
      </c>
      <c r="F28" s="10">
        <v>0</v>
      </c>
      <c r="G28" s="11">
        <v>0</v>
      </c>
      <c r="H28" s="11">
        <v>0</v>
      </c>
      <c r="I28" s="11">
        <v>763.5</v>
      </c>
      <c r="J28" s="11">
        <v>0</v>
      </c>
      <c r="K28" s="12">
        <f t="shared" si="0"/>
        <v>17.979512539738611</v>
      </c>
      <c r="L28" s="12">
        <f t="shared" si="1"/>
        <v>4246.5</v>
      </c>
      <c r="M28" s="12">
        <f t="shared" si="2"/>
        <v>763.5</v>
      </c>
      <c r="N28" s="12">
        <f t="shared" si="3"/>
        <v>3483</v>
      </c>
    </row>
    <row r="29" spans="1:14" s="18" customFormat="1" ht="18" customHeight="1" x14ac:dyDescent="0.25">
      <c r="A29" s="24">
        <f t="shared" si="4"/>
        <v>24</v>
      </c>
      <c r="B29" s="17" t="s">
        <v>31</v>
      </c>
      <c r="C29" s="10">
        <v>0</v>
      </c>
      <c r="D29" s="10">
        <v>15422</v>
      </c>
      <c r="E29" s="10">
        <v>153320</v>
      </c>
      <c r="F29" s="10">
        <v>0</v>
      </c>
      <c r="G29" s="11">
        <v>0</v>
      </c>
      <c r="H29" s="11">
        <v>3588.8</v>
      </c>
      <c r="I29" s="11">
        <v>20636</v>
      </c>
      <c r="J29" s="11">
        <v>0</v>
      </c>
      <c r="K29" s="16">
        <f t="shared" si="0"/>
        <v>14.356117623353995</v>
      </c>
      <c r="L29" s="12">
        <f t="shared" si="1"/>
        <v>168742</v>
      </c>
      <c r="M29" s="16">
        <f t="shared" si="2"/>
        <v>24224.799999999999</v>
      </c>
      <c r="N29" s="16">
        <f t="shared" si="3"/>
        <v>144517.20000000001</v>
      </c>
    </row>
    <row r="30" spans="1:14" ht="39" customHeight="1" x14ac:dyDescent="0.25">
      <c r="A30" s="24">
        <f t="shared" si="4"/>
        <v>25</v>
      </c>
      <c r="B30" s="9" t="s">
        <v>32</v>
      </c>
      <c r="C30" s="10">
        <v>0</v>
      </c>
      <c r="D30" s="10">
        <v>0</v>
      </c>
      <c r="E30" s="10">
        <v>10948.2</v>
      </c>
      <c r="F30" s="10">
        <v>0</v>
      </c>
      <c r="G30" s="11">
        <v>0</v>
      </c>
      <c r="H30" s="11">
        <v>0</v>
      </c>
      <c r="I30" s="11">
        <v>434.9</v>
      </c>
      <c r="J30" s="11">
        <v>0</v>
      </c>
      <c r="K30" s="8">
        <f t="shared" si="0"/>
        <v>3.9723424855227343</v>
      </c>
      <c r="L30" s="12">
        <f t="shared" si="1"/>
        <v>10948.2</v>
      </c>
      <c r="M30" s="12">
        <f t="shared" si="2"/>
        <v>434.9</v>
      </c>
      <c r="N30" s="8">
        <f t="shared" si="3"/>
        <v>10513.300000000001</v>
      </c>
    </row>
    <row r="31" spans="1:14" ht="28.5" customHeight="1" x14ac:dyDescent="0.25">
      <c r="A31" s="24">
        <f t="shared" si="4"/>
        <v>26</v>
      </c>
      <c r="B31" s="9" t="s">
        <v>33</v>
      </c>
      <c r="C31" s="10">
        <v>0</v>
      </c>
      <c r="D31" s="10">
        <v>72863</v>
      </c>
      <c r="E31" s="10">
        <v>58067.1</v>
      </c>
      <c r="F31" s="10">
        <v>0</v>
      </c>
      <c r="G31" s="11">
        <v>0</v>
      </c>
      <c r="H31" s="11">
        <v>14269.6</v>
      </c>
      <c r="I31" s="11">
        <v>1053.4000000000001</v>
      </c>
      <c r="J31" s="11">
        <v>0</v>
      </c>
      <c r="K31" s="8">
        <f t="shared" si="0"/>
        <v>11.703191244793977</v>
      </c>
      <c r="L31" s="12">
        <f t="shared" si="1"/>
        <v>130930.1</v>
      </c>
      <c r="M31" s="12">
        <f t="shared" si="2"/>
        <v>15323</v>
      </c>
      <c r="N31" s="8">
        <f t="shared" si="3"/>
        <v>115607.1</v>
      </c>
    </row>
    <row r="32" spans="1:14" s="15" customFormat="1" ht="26.25" customHeight="1" x14ac:dyDescent="0.25">
      <c r="A32" s="24">
        <f t="shared" si="4"/>
        <v>27</v>
      </c>
      <c r="B32" s="14" t="s">
        <v>34</v>
      </c>
      <c r="C32" s="10">
        <v>0</v>
      </c>
      <c r="D32" s="10">
        <v>62.5</v>
      </c>
      <c r="E32" s="10">
        <v>75222.5</v>
      </c>
      <c r="F32" s="10">
        <v>0</v>
      </c>
      <c r="G32" s="11">
        <v>0</v>
      </c>
      <c r="H32" s="11">
        <v>0</v>
      </c>
      <c r="I32" s="11">
        <v>15107.1</v>
      </c>
      <c r="J32" s="11">
        <v>0</v>
      </c>
      <c r="K32" s="12">
        <f t="shared" si="0"/>
        <v>20.066547120940427</v>
      </c>
      <c r="L32" s="12">
        <f t="shared" si="1"/>
        <v>75285</v>
      </c>
      <c r="M32" s="12">
        <f t="shared" si="2"/>
        <v>15107.1</v>
      </c>
      <c r="N32" s="12">
        <f t="shared" si="3"/>
        <v>60177.9</v>
      </c>
    </row>
    <row r="33" spans="1:14" ht="28.5" customHeight="1" x14ac:dyDescent="0.25">
      <c r="A33" s="24">
        <f t="shared" si="4"/>
        <v>28</v>
      </c>
      <c r="B33" s="9" t="s">
        <v>35</v>
      </c>
      <c r="C33" s="10">
        <v>0</v>
      </c>
      <c r="D33" s="10">
        <v>77859.5</v>
      </c>
      <c r="E33" s="10">
        <v>5854</v>
      </c>
      <c r="F33" s="10">
        <v>0</v>
      </c>
      <c r="G33" s="11">
        <v>0</v>
      </c>
      <c r="H33" s="11">
        <v>22080.9</v>
      </c>
      <c r="I33" s="11">
        <v>966.7</v>
      </c>
      <c r="J33" s="11">
        <v>0</v>
      </c>
      <c r="K33" s="8">
        <f t="shared" si="0"/>
        <v>27.531521200284303</v>
      </c>
      <c r="L33" s="12">
        <f t="shared" si="1"/>
        <v>83713.5</v>
      </c>
      <c r="M33" s="12">
        <f t="shared" si="2"/>
        <v>23047.600000000002</v>
      </c>
      <c r="N33" s="8">
        <f t="shared" si="3"/>
        <v>60665.899999999994</v>
      </c>
    </row>
    <row r="34" spans="1:14" x14ac:dyDescent="0.25">
      <c r="A34" s="24">
        <f t="shared" si="4"/>
        <v>29</v>
      </c>
      <c r="B34" s="9" t="s">
        <v>36</v>
      </c>
      <c r="C34" s="10">
        <v>0</v>
      </c>
      <c r="D34" s="10">
        <v>0</v>
      </c>
      <c r="E34" s="10">
        <v>155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8">
        <f t="shared" si="0"/>
        <v>0</v>
      </c>
      <c r="L34" s="12">
        <f t="shared" si="1"/>
        <v>155</v>
      </c>
      <c r="M34" s="12">
        <f t="shared" si="2"/>
        <v>0</v>
      </c>
      <c r="N34" s="8">
        <f t="shared" si="3"/>
        <v>155</v>
      </c>
    </row>
    <row r="35" spans="1:14" s="18" customFormat="1" ht="28.5" customHeight="1" x14ac:dyDescent="0.25">
      <c r="A35" s="24">
        <f t="shared" si="4"/>
        <v>30</v>
      </c>
      <c r="B35" s="17" t="s">
        <v>37</v>
      </c>
      <c r="C35" s="10">
        <v>0</v>
      </c>
      <c r="D35" s="10">
        <v>4147.8999999999996</v>
      </c>
      <c r="E35" s="10">
        <v>148617.20000000001</v>
      </c>
      <c r="F35" s="10">
        <v>0</v>
      </c>
      <c r="G35" s="11">
        <v>0</v>
      </c>
      <c r="H35" s="11">
        <v>694.2</v>
      </c>
      <c r="I35" s="11">
        <v>27667.1</v>
      </c>
      <c r="J35" s="11">
        <v>0</v>
      </c>
      <c r="K35" s="16">
        <f t="shared" si="0"/>
        <v>18.565300582397416</v>
      </c>
      <c r="L35" s="12">
        <f t="shared" si="1"/>
        <v>152765.1</v>
      </c>
      <c r="M35" s="16">
        <f t="shared" si="2"/>
        <v>28361.3</v>
      </c>
      <c r="N35" s="16">
        <f t="shared" si="3"/>
        <v>124403.8</v>
      </c>
    </row>
    <row r="36" spans="1:14" ht="66" customHeight="1" x14ac:dyDescent="0.25">
      <c r="A36" s="24">
        <f t="shared" si="4"/>
        <v>31</v>
      </c>
      <c r="B36" s="9" t="s">
        <v>38</v>
      </c>
      <c r="C36" s="10">
        <v>0</v>
      </c>
      <c r="D36" s="10">
        <v>0</v>
      </c>
      <c r="E36" s="10">
        <v>49.8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8">
        <f t="shared" si="0"/>
        <v>0</v>
      </c>
      <c r="L36" s="12">
        <f t="shared" si="1"/>
        <v>49.8</v>
      </c>
      <c r="M36" s="12">
        <f t="shared" si="2"/>
        <v>0</v>
      </c>
      <c r="N36" s="8">
        <f t="shared" si="3"/>
        <v>49.8</v>
      </c>
    </row>
    <row r="37" spans="1:14" ht="26.25" customHeight="1" x14ac:dyDescent="0.25">
      <c r="A37" s="24">
        <f t="shared" si="4"/>
        <v>32</v>
      </c>
      <c r="B37" s="9" t="s">
        <v>39</v>
      </c>
      <c r="C37" s="10">
        <v>0</v>
      </c>
      <c r="D37" s="10">
        <v>7139.6</v>
      </c>
      <c r="E37" s="10">
        <v>4293.8</v>
      </c>
      <c r="F37" s="10">
        <v>0</v>
      </c>
      <c r="G37" s="11">
        <v>0</v>
      </c>
      <c r="H37" s="11">
        <v>0</v>
      </c>
      <c r="I37" s="11">
        <v>745.8</v>
      </c>
      <c r="J37" s="11">
        <v>0</v>
      </c>
      <c r="K37" s="8">
        <f t="shared" si="0"/>
        <v>6.5229940350202034</v>
      </c>
      <c r="L37" s="12">
        <f t="shared" si="1"/>
        <v>11433.400000000001</v>
      </c>
      <c r="M37" s="12">
        <f t="shared" si="2"/>
        <v>745.8</v>
      </c>
      <c r="N37" s="8">
        <f t="shared" si="3"/>
        <v>10687.600000000002</v>
      </c>
    </row>
    <row r="38" spans="1:14" ht="41.25" customHeight="1" x14ac:dyDescent="0.25">
      <c r="A38" s="24">
        <f t="shared" si="4"/>
        <v>33</v>
      </c>
      <c r="B38" s="9" t="s">
        <v>47</v>
      </c>
      <c r="C38" s="10">
        <v>0</v>
      </c>
      <c r="D38" s="10">
        <v>0</v>
      </c>
      <c r="E38" s="10">
        <v>140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8">
        <f t="shared" ref="K38" si="5">M38/L38*100</f>
        <v>0</v>
      </c>
      <c r="L38" s="12">
        <f t="shared" ref="L38" si="6">C38+D38+E38+F38</f>
        <v>140</v>
      </c>
      <c r="M38" s="12">
        <f t="shared" ref="M38" si="7">G38+H38+I38+J38</f>
        <v>0</v>
      </c>
      <c r="N38" s="8">
        <f t="shared" ref="N38" si="8">L38-M38</f>
        <v>140</v>
      </c>
    </row>
    <row r="39" spans="1:14" ht="25.5" x14ac:dyDescent="0.25">
      <c r="A39" s="24">
        <f t="shared" si="4"/>
        <v>34</v>
      </c>
      <c r="B39" s="9" t="s">
        <v>40</v>
      </c>
      <c r="C39" s="10">
        <v>0</v>
      </c>
      <c r="D39" s="10">
        <v>132</v>
      </c>
      <c r="E39" s="10">
        <v>16513.400000000001</v>
      </c>
      <c r="F39" s="10">
        <v>0</v>
      </c>
      <c r="G39" s="11">
        <v>0</v>
      </c>
      <c r="H39" s="11">
        <v>0</v>
      </c>
      <c r="I39" s="11">
        <v>2506.3000000000002</v>
      </c>
      <c r="J39" s="11">
        <v>0</v>
      </c>
      <c r="K39" s="8">
        <f t="shared" si="0"/>
        <v>15.057012748266787</v>
      </c>
      <c r="L39" s="12">
        <f t="shared" si="1"/>
        <v>16645.400000000001</v>
      </c>
      <c r="M39" s="12">
        <f t="shared" si="2"/>
        <v>2506.3000000000002</v>
      </c>
      <c r="N39" s="8">
        <f t="shared" si="3"/>
        <v>14139.100000000002</v>
      </c>
    </row>
    <row r="40" spans="1:14" ht="63.75" x14ac:dyDescent="0.25">
      <c r="A40" s="24">
        <f t="shared" si="4"/>
        <v>35</v>
      </c>
      <c r="B40" s="9" t="s">
        <v>11</v>
      </c>
      <c r="C40" s="10">
        <v>0</v>
      </c>
      <c r="D40" s="10">
        <v>0</v>
      </c>
      <c r="E40" s="10">
        <v>0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8">
        <v>0</v>
      </c>
      <c r="L40" s="12">
        <f t="shared" ref="L40" si="9">C40+D40+E40+F40</f>
        <v>0</v>
      </c>
      <c r="M40" s="12">
        <f t="shared" ref="M40" si="10">G40+H40+I40+J40</f>
        <v>0</v>
      </c>
      <c r="N40" s="8">
        <f t="shared" ref="N40" si="11">L40-M40</f>
        <v>0</v>
      </c>
    </row>
    <row r="41" spans="1:14" ht="38.25" x14ac:dyDescent="0.25">
      <c r="A41" s="24">
        <f t="shared" si="4"/>
        <v>36</v>
      </c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1">
        <v>0</v>
      </c>
      <c r="H41" s="11">
        <v>0</v>
      </c>
      <c r="I41" s="11">
        <v>0</v>
      </c>
      <c r="J41" s="11">
        <v>0</v>
      </c>
      <c r="K41" s="8">
        <v>0</v>
      </c>
      <c r="L41" s="12">
        <f t="shared" ref="L41" si="12">C41+D41+E41+F41</f>
        <v>0</v>
      </c>
      <c r="M41" s="12">
        <f t="shared" ref="M41" si="13">G41+H41+I41+J41</f>
        <v>0</v>
      </c>
      <c r="N41" s="8">
        <f t="shared" ref="N41" si="14">L41-M41</f>
        <v>0</v>
      </c>
    </row>
    <row r="42" spans="1:14" s="20" customFormat="1" x14ac:dyDescent="0.25">
      <c r="A42" s="36" t="s">
        <v>7</v>
      </c>
      <c r="B42" s="36"/>
      <c r="C42" s="19">
        <f>SUM(C6:C39)</f>
        <v>0</v>
      </c>
      <c r="D42" s="19">
        <f>SUM(D6:D39)</f>
        <v>1046614.0999999999</v>
      </c>
      <c r="E42" s="19">
        <f>SUM(E6:E39)</f>
        <v>1317722.7</v>
      </c>
      <c r="F42" s="19">
        <f>SUM(F6:F39)</f>
        <v>0</v>
      </c>
      <c r="G42" s="19">
        <f t="shared" ref="G42:J42" si="15">SUM(G6:G39)</f>
        <v>0</v>
      </c>
      <c r="H42" s="19">
        <f t="shared" si="15"/>
        <v>202118.80000000002</v>
      </c>
      <c r="I42" s="19">
        <f t="shared" si="15"/>
        <v>236712.89999999994</v>
      </c>
      <c r="J42" s="19">
        <f t="shared" si="15"/>
        <v>0</v>
      </c>
      <c r="K42" s="19">
        <f t="shared" si="0"/>
        <v>18.560456361377959</v>
      </c>
      <c r="L42" s="19">
        <f>SUM(L6:L39)</f>
        <v>2364336.7999999993</v>
      </c>
      <c r="M42" s="19">
        <f>SUM(M6:M39)</f>
        <v>438831.69999999995</v>
      </c>
      <c r="N42" s="19">
        <f>L42-M42</f>
        <v>1925505.0999999994</v>
      </c>
    </row>
    <row r="43" spans="1:14" s="21" customFormat="1" ht="16.5" customHeight="1" x14ac:dyDescent="0.25">
      <c r="A43" s="26"/>
      <c r="B43" s="35" t="s">
        <v>52</v>
      </c>
      <c r="C43" s="35"/>
      <c r="D43" s="35"/>
      <c r="E43" s="35"/>
      <c r="F43" s="35"/>
      <c r="G43" s="35"/>
      <c r="H43" s="35"/>
      <c r="I43" s="35"/>
      <c r="J43" s="35"/>
      <c r="K43" s="10">
        <f t="shared" si="0"/>
        <v>19.110358296427162</v>
      </c>
      <c r="L43" s="10">
        <f>L12+L17+L18+L26+L29+L31+L32+L33+L35+L37+L39</f>
        <v>2210312.2999999998</v>
      </c>
      <c r="M43" s="10">
        <f>M12+M17+M18+M26+M29+M31+M32+M33+M35+M37+M39</f>
        <v>422398.59999999992</v>
      </c>
      <c r="N43" s="10">
        <f t="shared" si="3"/>
        <v>1787913.7</v>
      </c>
    </row>
    <row r="44" spans="1:14" s="21" customFormat="1" ht="18.75" customHeight="1" x14ac:dyDescent="0.25">
      <c r="A44" s="27"/>
      <c r="B44" s="35" t="s">
        <v>51</v>
      </c>
      <c r="C44" s="35"/>
      <c r="D44" s="35"/>
      <c r="E44" s="35"/>
      <c r="F44" s="35"/>
      <c r="G44" s="35"/>
      <c r="H44" s="35"/>
      <c r="I44" s="35"/>
      <c r="J44" s="35"/>
      <c r="K44" s="10">
        <f t="shared" si="0"/>
        <v>10.669146791581861</v>
      </c>
      <c r="L44" s="10">
        <f>L6+L7+L8+L9+L10+L11+L13+L14+L15+L16+L19+L20+L21+L22+L23+L24+L25+L27+L28+L30+L34+L36+L38+L40+L41</f>
        <v>154024.49999999994</v>
      </c>
      <c r="M44" s="10">
        <f>M6+M7+M8+M9+M10+M11+M13+M14+M15+M16+M19+M20+M21+M22+M23+M24+M25+M27+M28+M30+M34+M36+M38+M40+M41</f>
        <v>16433.099999999999</v>
      </c>
      <c r="N44" s="10">
        <f t="shared" si="3"/>
        <v>137591.39999999994</v>
      </c>
    </row>
  </sheetData>
  <mergeCells count="11">
    <mergeCell ref="A1:N1"/>
    <mergeCell ref="C4:F4"/>
    <mergeCell ref="G4:J4"/>
    <mergeCell ref="A4:A5"/>
    <mergeCell ref="B4:B5"/>
    <mergeCell ref="L4:M4"/>
    <mergeCell ref="K4:K5"/>
    <mergeCell ref="B43:J43"/>
    <mergeCell ref="B44:J44"/>
    <mergeCell ref="N4:N5"/>
    <mergeCell ref="A42:B42"/>
  </mergeCells>
  <pageMargins left="0.78740157480314965" right="0.78740157480314965" top="1.1811023622047245" bottom="0.3937007874015748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2018-05-30T06:08:57Z</dcterms:modified>
</cp:coreProperties>
</file>