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20730" windowHeight="9540"/>
  </bookViews>
  <sheets>
    <sheet name="отчет" sheetId="1" r:id="rId1"/>
  </sheets>
  <definedNames>
    <definedName name="_xlnm.Print_Titles" localSheetId="0">отчет!$6:$6</definedName>
    <definedName name="_xlnm.Print_Area" localSheetId="0">отчет!$A$1:$R$74</definedName>
  </definedNames>
  <calcPr calcId="145621" concurrentCalc="0"/>
</workbook>
</file>

<file path=xl/calcChain.xml><?xml version="1.0" encoding="utf-8"?>
<calcChain xmlns="http://schemas.openxmlformats.org/spreadsheetml/2006/main">
  <c r="Q31" i="1" l="1"/>
  <c r="I33" i="1"/>
  <c r="H30" i="1"/>
  <c r="J30" i="1"/>
  <c r="K30" i="1"/>
  <c r="L30" i="1"/>
  <c r="I30" i="1"/>
  <c r="M30" i="1"/>
  <c r="M49" i="1"/>
  <c r="L49" i="1"/>
  <c r="K49" i="1"/>
  <c r="J49" i="1"/>
  <c r="H49" i="1"/>
  <c r="G49" i="1"/>
  <c r="F49" i="1"/>
  <c r="E49" i="1"/>
  <c r="D51" i="1"/>
  <c r="Q25" i="1"/>
  <c r="I27" i="1"/>
  <c r="D27" i="1"/>
  <c r="M22" i="1"/>
  <c r="L22" i="1"/>
  <c r="K22" i="1"/>
  <c r="J22" i="1"/>
  <c r="H22" i="1"/>
  <c r="G22" i="1"/>
  <c r="F22" i="1"/>
  <c r="E22" i="1"/>
  <c r="L59" i="1"/>
  <c r="G43" i="1"/>
  <c r="L65" i="1"/>
  <c r="L57" i="1"/>
  <c r="L43" i="1"/>
  <c r="I31" i="1"/>
  <c r="D31" i="1"/>
  <c r="G30" i="1"/>
  <c r="F30" i="1"/>
  <c r="E30" i="1"/>
  <c r="N31" i="1"/>
  <c r="M43" i="1"/>
  <c r="M7" i="1"/>
  <c r="K43" i="1"/>
  <c r="J43" i="1"/>
  <c r="H43" i="1"/>
  <c r="H7" i="1"/>
  <c r="F43" i="1"/>
  <c r="E43" i="1"/>
  <c r="F57" i="1"/>
  <c r="G57" i="1"/>
  <c r="L36" i="1"/>
  <c r="F36" i="1"/>
  <c r="G36" i="1"/>
  <c r="K36" i="1"/>
  <c r="K10" i="1"/>
  <c r="R29" i="1"/>
  <c r="I29" i="1"/>
  <c r="D29" i="1"/>
  <c r="K57" i="1"/>
  <c r="J57" i="1"/>
  <c r="E57" i="1"/>
  <c r="D33" i="1"/>
  <c r="Q32" i="1"/>
  <c r="I32" i="1"/>
  <c r="D32" i="1"/>
  <c r="I53" i="1"/>
  <c r="L68" i="1"/>
  <c r="K68" i="1"/>
  <c r="J68" i="1"/>
  <c r="G68" i="1"/>
  <c r="F68" i="1"/>
  <c r="E68" i="1"/>
  <c r="Q69" i="1"/>
  <c r="I69" i="1"/>
  <c r="D69" i="1"/>
  <c r="L70" i="1"/>
  <c r="K70" i="1"/>
  <c r="J70" i="1"/>
  <c r="G70" i="1"/>
  <c r="F70" i="1"/>
  <c r="E70" i="1"/>
  <c r="Q71" i="1"/>
  <c r="P71" i="1"/>
  <c r="I71" i="1"/>
  <c r="D71" i="1"/>
  <c r="Q73" i="1"/>
  <c r="I73" i="1"/>
  <c r="D73" i="1"/>
  <c r="Q72" i="1"/>
  <c r="I72" i="1"/>
  <c r="D72" i="1"/>
  <c r="L10" i="1"/>
  <c r="J10" i="1"/>
  <c r="G10" i="1"/>
  <c r="F10" i="1"/>
  <c r="E10" i="1"/>
  <c r="Q15" i="1"/>
  <c r="I15" i="1"/>
  <c r="D15" i="1"/>
  <c r="Q14" i="1"/>
  <c r="I14" i="1"/>
  <c r="D14" i="1"/>
  <c r="Q13" i="1"/>
  <c r="I13" i="1"/>
  <c r="D13" i="1"/>
  <c r="Q12" i="1"/>
  <c r="P12" i="1"/>
  <c r="I12" i="1"/>
  <c r="D12" i="1"/>
  <c r="Q11" i="1"/>
  <c r="P11" i="1"/>
  <c r="O11" i="1"/>
  <c r="D11" i="1"/>
  <c r="K65" i="1"/>
  <c r="J65" i="1"/>
  <c r="G65" i="1"/>
  <c r="F65" i="1"/>
  <c r="E65" i="1"/>
  <c r="Q67" i="1"/>
  <c r="I67" i="1"/>
  <c r="D67" i="1"/>
  <c r="Q66" i="1"/>
  <c r="I66" i="1"/>
  <c r="D66" i="1"/>
  <c r="J36" i="1"/>
  <c r="E36" i="1"/>
  <c r="P40" i="1"/>
  <c r="I40" i="1"/>
  <c r="D40" i="1"/>
  <c r="Q39" i="1"/>
  <c r="I39" i="1"/>
  <c r="D39" i="1"/>
  <c r="P38" i="1"/>
  <c r="I38" i="1"/>
  <c r="D38" i="1"/>
  <c r="Q37" i="1"/>
  <c r="I37" i="1"/>
  <c r="D37" i="1"/>
  <c r="Q23" i="1"/>
  <c r="P23" i="1"/>
  <c r="I23" i="1"/>
  <c r="I22" i="1"/>
  <c r="D23" i="1"/>
  <c r="L19" i="1"/>
  <c r="K19" i="1"/>
  <c r="J19" i="1"/>
  <c r="G19" i="1"/>
  <c r="F19" i="1"/>
  <c r="E19" i="1"/>
  <c r="Q21" i="1"/>
  <c r="I21" i="1"/>
  <c r="D21" i="1"/>
  <c r="Q20" i="1"/>
  <c r="I20" i="1"/>
  <c r="D20" i="1"/>
  <c r="L16" i="1"/>
  <c r="K16" i="1"/>
  <c r="J16" i="1"/>
  <c r="G16" i="1"/>
  <c r="F16" i="1"/>
  <c r="E16" i="1"/>
  <c r="Q18" i="1"/>
  <c r="I18" i="1"/>
  <c r="D18" i="1"/>
  <c r="Q17" i="1"/>
  <c r="I17" i="1"/>
  <c r="D17" i="1"/>
  <c r="D43" i="1"/>
  <c r="I11" i="1"/>
  <c r="N11" i="1"/>
  <c r="N32" i="1"/>
  <c r="N71" i="1"/>
  <c r="R7" i="1"/>
  <c r="N69" i="1"/>
  <c r="N73" i="1"/>
  <c r="N14" i="1"/>
  <c r="N72" i="1"/>
  <c r="N67" i="1"/>
  <c r="N66" i="1"/>
  <c r="N37" i="1"/>
  <c r="N15" i="1"/>
  <c r="N13" i="1"/>
  <c r="N12" i="1"/>
  <c r="N40" i="1"/>
  <c r="N39" i="1"/>
  <c r="N38" i="1"/>
  <c r="N23" i="1"/>
  <c r="N21" i="1"/>
  <c r="N20" i="1"/>
  <c r="N18" i="1"/>
  <c r="N17" i="1"/>
  <c r="I51" i="1"/>
  <c r="Q50" i="1"/>
  <c r="I50" i="1"/>
  <c r="I49" i="1"/>
  <c r="D50" i="1"/>
  <c r="Q43" i="1"/>
  <c r="Q45" i="1"/>
  <c r="I45" i="1"/>
  <c r="D45" i="1"/>
  <c r="Q44" i="1"/>
  <c r="I44" i="1"/>
  <c r="D44" i="1"/>
  <c r="Q59" i="1"/>
  <c r="I59" i="1"/>
  <c r="D59" i="1"/>
  <c r="Q58" i="1"/>
  <c r="P58" i="1"/>
  <c r="I58" i="1"/>
  <c r="D58" i="1"/>
  <c r="L24" i="1"/>
  <c r="K24" i="1"/>
  <c r="K7" i="1"/>
  <c r="J24" i="1"/>
  <c r="J7" i="1"/>
  <c r="G24" i="1"/>
  <c r="G7" i="1"/>
  <c r="F24" i="1"/>
  <c r="E24" i="1"/>
  <c r="Q70" i="1"/>
  <c r="P70" i="1"/>
  <c r="Q68" i="1"/>
  <c r="Q65" i="1"/>
  <c r="Q64" i="1"/>
  <c r="Q63" i="1"/>
  <c r="Q62" i="1"/>
  <c r="Q61" i="1"/>
  <c r="Q60" i="1"/>
  <c r="Q57" i="1"/>
  <c r="P57" i="1"/>
  <c r="Q56" i="1"/>
  <c r="Q55" i="1"/>
  <c r="Q54" i="1"/>
  <c r="Q53" i="1"/>
  <c r="Q52" i="1"/>
  <c r="Q48" i="1"/>
  <c r="Q47" i="1"/>
  <c r="Q46" i="1"/>
  <c r="Q42" i="1"/>
  <c r="Q41" i="1"/>
  <c r="Q36" i="1"/>
  <c r="P36" i="1"/>
  <c r="Q35" i="1"/>
  <c r="Q34" i="1"/>
  <c r="Q29" i="1"/>
  <c r="Q28" i="1"/>
  <c r="P27" i="1"/>
  <c r="Q26" i="1"/>
  <c r="Q22" i="1"/>
  <c r="P22" i="1"/>
  <c r="Q19" i="1"/>
  <c r="Q16" i="1"/>
  <c r="P16" i="1"/>
  <c r="Q10" i="1"/>
  <c r="P10" i="1"/>
  <c r="O10" i="1"/>
  <c r="Q9" i="1"/>
  <c r="P9" i="1"/>
  <c r="I70" i="1"/>
  <c r="D70" i="1"/>
  <c r="I68" i="1"/>
  <c r="D68" i="1"/>
  <c r="I65" i="1"/>
  <c r="D65" i="1"/>
  <c r="I64" i="1"/>
  <c r="D64" i="1"/>
  <c r="I63" i="1"/>
  <c r="D63" i="1"/>
  <c r="I62" i="1"/>
  <c r="D62" i="1"/>
  <c r="I61" i="1"/>
  <c r="D61" i="1"/>
  <c r="I60" i="1"/>
  <c r="D60" i="1"/>
  <c r="I57" i="1"/>
  <c r="D57" i="1"/>
  <c r="I56" i="1"/>
  <c r="D56" i="1"/>
  <c r="I55" i="1"/>
  <c r="D55" i="1"/>
  <c r="I54" i="1"/>
  <c r="D54" i="1"/>
  <c r="D53" i="1"/>
  <c r="I52" i="1"/>
  <c r="D52" i="1"/>
  <c r="I48" i="1"/>
  <c r="D48" i="1"/>
  <c r="I47" i="1"/>
  <c r="D47" i="1"/>
  <c r="I46" i="1"/>
  <c r="D46" i="1"/>
  <c r="I42" i="1"/>
  <c r="D42" i="1"/>
  <c r="I41" i="1"/>
  <c r="D41" i="1"/>
  <c r="I36" i="1"/>
  <c r="D36" i="1"/>
  <c r="I35" i="1"/>
  <c r="D35" i="1"/>
  <c r="I34" i="1"/>
  <c r="D34" i="1"/>
  <c r="D30" i="1"/>
  <c r="I28" i="1"/>
  <c r="D28" i="1"/>
  <c r="I26" i="1"/>
  <c r="D26" i="1"/>
  <c r="I25" i="1"/>
  <c r="D25" i="1"/>
  <c r="D22" i="1"/>
  <c r="I19" i="1"/>
  <c r="D19" i="1"/>
  <c r="I16" i="1"/>
  <c r="D16" i="1"/>
  <c r="I10" i="1"/>
  <c r="D10" i="1"/>
  <c r="I9" i="1"/>
  <c r="D9" i="1"/>
  <c r="F7" i="1"/>
  <c r="E7" i="1"/>
  <c r="I43" i="1"/>
  <c r="N43" i="1"/>
  <c r="P49" i="1"/>
  <c r="Q49" i="1"/>
  <c r="Q8" i="1"/>
  <c r="D49" i="1"/>
  <c r="D24" i="1"/>
  <c r="N59" i="1"/>
  <c r="P24" i="1"/>
  <c r="Q24" i="1"/>
  <c r="N45" i="1"/>
  <c r="D8" i="1"/>
  <c r="I8" i="1"/>
  <c r="I24" i="1"/>
  <c r="N50" i="1"/>
  <c r="N51" i="1"/>
  <c r="N44" i="1"/>
  <c r="N58" i="1"/>
  <c r="N10" i="1"/>
  <c r="N22" i="1"/>
  <c r="N29" i="1"/>
  <c r="N35" i="1"/>
  <c r="N42" i="1"/>
  <c r="N47" i="1"/>
  <c r="N52" i="1"/>
  <c r="N57" i="1"/>
  <c r="N65" i="1"/>
  <c r="N16" i="1"/>
  <c r="N36" i="1"/>
  <c r="N48" i="1"/>
  <c r="N53" i="1"/>
  <c r="N55" i="1"/>
  <c r="N60" i="1"/>
  <c r="N63" i="1"/>
  <c r="N68" i="1"/>
  <c r="N9" i="1"/>
  <c r="N19" i="1"/>
  <c r="N28" i="1"/>
  <c r="N34" i="1"/>
  <c r="N41" i="1"/>
  <c r="N46" i="1"/>
  <c r="N54" i="1"/>
  <c r="N56" i="1"/>
  <c r="N61" i="1"/>
  <c r="N64" i="1"/>
  <c r="N70" i="1"/>
  <c r="N62" i="1"/>
  <c r="N27" i="1"/>
  <c r="N26" i="1"/>
  <c r="N25" i="1"/>
  <c r="D7" i="1"/>
  <c r="N49" i="1"/>
  <c r="N24" i="1"/>
  <c r="P7" i="1"/>
  <c r="O7" i="1"/>
  <c r="N8" i="1"/>
  <c r="Q33" i="1"/>
  <c r="N33" i="1"/>
  <c r="Q30" i="1"/>
  <c r="N30" i="1"/>
  <c r="L7" i="1"/>
  <c r="Q7" i="1"/>
  <c r="I7" i="1"/>
  <c r="N7" i="1"/>
</calcChain>
</file>

<file path=xl/sharedStrings.xml><?xml version="1.0" encoding="utf-8"?>
<sst xmlns="http://schemas.openxmlformats.org/spreadsheetml/2006/main" count="157" uniqueCount="115">
  <si>
    <t>№ п/п</t>
  </si>
  <si>
    <t>Наименование муниципальной программы (МП), подпрограммы (ПП)</t>
  </si>
  <si>
    <t>Координатор муниципальной программы (подпрограммы)</t>
  </si>
  <si>
    <t>федеральный бюджет</t>
  </si>
  <si>
    <t>краевой бюджет</t>
  </si>
  <si>
    <t>местный бюджет</t>
  </si>
  <si>
    <t>Объемы ресурсного обеспечения муниципальной программы (подпрограммы)</t>
  </si>
  <si>
    <t>Исполнено</t>
  </si>
  <si>
    <t>Отношение фактических расходов к уточненному плану,  в %</t>
  </si>
  <si>
    <t>всего</t>
  </si>
  <si>
    <t xml:space="preserve">МП "Развитие муниципальной службы в администрации муниципального образования Темрюкский район"
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</si>
  <si>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</si>
  <si>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МП "Перспективное развитие наружной рекламы на территории муниципального образования Темрюкский район"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</si>
  <si>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</si>
  <si>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>МП "Развитие здравоохранения в Темрюкском районе"</t>
  </si>
  <si>
    <t>МП "Развитие образования в Темрюкском районе"</t>
  </si>
  <si>
    <t>МП "Развитие культуры Темрюкского района"</t>
  </si>
  <si>
    <t>МП "Обеспечение и развитие физической культуры и спорта в Темрюкском районе"</t>
  </si>
  <si>
    <t>МП "Программа реализации государственной молодежной политики в Темрюкском районе"</t>
  </si>
  <si>
    <t>МП "Дети Тамани"</t>
  </si>
  <si>
    <t>МП "Социальная поддержка граждан Темрюкского района"</t>
  </si>
  <si>
    <t>МП "Улучшение условий и охраны труда в муниципальном образовании Темрюкский район"</t>
  </si>
  <si>
    <t>МП "Развитие экономики в Темрюкском районе"</t>
  </si>
  <si>
    <t>МП "Поддержка малого и среднего предпринимательства в муниципальном образовании Темрюкский район"</t>
  </si>
  <si>
    <t xml:space="preserve">МП "Развитие санаторно-курортного и туристского комплекса муниципального образования Темрюкский район"
</t>
  </si>
  <si>
    <t>МП "Развитие сельского хозяйства в Темрюкском районе"</t>
  </si>
  <si>
    <t>МП "Качество"</t>
  </si>
  <si>
    <t>МП "Комплексное развитие Темрюкского района в сфере строительства"</t>
  </si>
  <si>
    <t>МП "Комплексное развитие Темрюкского района в сфере дорожного хозяйства"</t>
  </si>
  <si>
    <t xml:space="preserve">МП "Антикризисные меры в жилищно-коммунальном хозяйстве муниципального образования Темрюкский район"
</t>
  </si>
  <si>
    <t xml:space="preserve">МП "Обеспечение жильем молодых семей на территории муниципального образования Темрюкский район"
</t>
  </si>
  <si>
    <t xml:space="preserve">МП "Экологическое оздоровление территории муниципального образования Темрюкский район"
</t>
  </si>
  <si>
    <t xml:space="preserve">МП "Управление и контроль за муниципальным имуществом и земельными ресурсами на территории муниципального образования Темрюкский район"
</t>
  </si>
  <si>
    <t>МП "Энергосбережение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года"</t>
  </si>
  <si>
    <t>МП "Внедрение  гражданских  технологий противодействию терроризму в муниципальном образовании Темрюкский район"</t>
  </si>
  <si>
    <t>МП "Профилактика правонарушений в муниципальном образовании Темрюкский район"</t>
  </si>
  <si>
    <t>МП "Развитие национальных культур и профилактики проявлений экстремизма на территории муниципального образования Темрюкский район"</t>
  </si>
  <si>
    <t>МП "Обеспечение безопасности населения в Темрюкском районе"</t>
  </si>
  <si>
    <t xml:space="preserve">МП "Поддержка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район"
</t>
  </si>
  <si>
    <t>МП "Управление муниципальными финансами"</t>
  </si>
  <si>
    <t>МП "Информирование населения о деятельности администрации муниципального образования Темрюкский район  в СМИ"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</si>
  <si>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</si>
  <si>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</si>
  <si>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</si>
  <si>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Отдел по социально-трудовым отношениям и вопросам здравоохранения</t>
  </si>
  <si>
    <t>Отдел муниципальной службы и кадровой работы</t>
  </si>
  <si>
    <t>Управление архитектуры и градостроительства</t>
  </si>
  <si>
    <t>Управление капитального строительства и топливно-энергетического комплекса</t>
  </si>
  <si>
    <t>Финансовое управление</t>
  </si>
  <si>
    <t>Отдел по взаимодействию со СМИ</t>
  </si>
  <si>
    <t>Управление по профилактике правонарушений и взаимодействию с правоохранительными органами</t>
  </si>
  <si>
    <t>Управление образованием</t>
  </si>
  <si>
    <t>Управление имущественных и земельных отношений</t>
  </si>
  <si>
    <t>Управление жилищно-коммунального хозяйства, охраны окружающей среды, транспорта, связи и дорожного хозяйства</t>
  </si>
  <si>
    <t>Отдел по делам молодежи</t>
  </si>
  <si>
    <t>Управление по санаторно-курортному комплексу и туризму</t>
  </si>
  <si>
    <t>Управление по вопросам семьи и детства</t>
  </si>
  <si>
    <t xml:space="preserve">Организационный отдел  </t>
  </si>
  <si>
    <t>Управление экономики</t>
  </si>
  <si>
    <t>Управление культуры</t>
  </si>
  <si>
    <t>Управление информатизации</t>
  </si>
  <si>
    <t>Отдел по физической культуре и спорту</t>
  </si>
  <si>
    <t>Управление потребительской сферы</t>
  </si>
  <si>
    <t xml:space="preserve">Общий отдел </t>
  </si>
  <si>
    <t>Управление сельского хозяйства и перерабатывающей промышленности</t>
  </si>
  <si>
    <t>Отдел инвестиционного развития, малого бизнеса и промышленности</t>
  </si>
  <si>
    <t>Управление по взаимодействию с органами местного самоуправления и общественными объединениями</t>
  </si>
  <si>
    <t xml:space="preserve">Управление по вопросам семьи и детства </t>
  </si>
  <si>
    <t>ПП 1 "Предоставление мер социальной поддержки гражданам, заключившим договор о целевом обучении с муниципальным учреждениями муниципального образования Темрюкский район"</t>
  </si>
  <si>
    <t>ПП 2 "Развитие мер социальной поддержки отдельным категориям граждан муниципального образования Темрюкский район"</t>
  </si>
  <si>
    <t>ПП 3 "Совершенствование социальной поддержки семьи и детей"</t>
  </si>
  <si>
    <t>Отдел по социально-трудовым отношениям и вопросам здравоохранения (соисполнитель – Муниципальное бюджетное учреждение здравоохранения «Центральная районная больница муниципального образования Темрюкский район»</t>
  </si>
  <si>
    <t>ПП 1 "Мероприятия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Темрюкский район"</t>
  </si>
  <si>
    <t>ПП 2"Мероприятия по организации профессиональной деятельности аварийно-спасательной службы муниципального образования Темрюкский район"</t>
  </si>
  <si>
    <t xml:space="preserve">МКУ «Управление по делам ГО и ЧС»  Темрюкского района" </t>
  </si>
  <si>
    <t>МБУ «Аварийно – спасательный отряд Темрюкского района"</t>
  </si>
  <si>
    <t>ПП 1  "Повышение безопасности дорожного движения на территории муниципального образования Темрюкский район"</t>
  </si>
  <si>
    <t>ПП 2 "Мероприятия по ремонту автомобильных дорог за счет средств дорожного фонда муниципального образования Темрюкский район"</t>
  </si>
  <si>
    <t>Основные мероприятия программы</t>
  </si>
  <si>
    <t>ПП 1 "Развитие физической культуры и массового спорта в Темрюкском районе"</t>
  </si>
  <si>
    <t>ПП 2 "Прочие мероприятия муниципальной программы"</t>
  </si>
  <si>
    <t>ПП 1 "Создание благоприятных условий для развития и реализации потенциала молодежи в интересах Темрюкского района, Кубани"</t>
  </si>
  <si>
    <t>ПП 2 "Отдельные мероприятия муниципальной программы"</t>
  </si>
  <si>
    <t>ПП 1 "Создание благоприятных условий для комплексного развития и жизнедеятельности детей в Темрюкском районе"</t>
  </si>
  <si>
    <t>ПП 1 "Материальное стимулирование производства сельскохозяйственной продукции"</t>
  </si>
  <si>
    <t>ПП 2  "Обеспечение эпизоотического ветеринарно-санитарного благополучия в МО ТР"</t>
  </si>
  <si>
    <t>ПП  3 "Прочие мероприятия муниципальной программы"</t>
  </si>
  <si>
    <t>ПП 1 "Мероприятия праздничных дней и памятных дат, проводимых администрацией муниципального образования Темрюкский район</t>
  </si>
  <si>
    <t xml:space="preserve">ПП 2 "Развитие архивного дела в муниципальном образовании Темрюкский район" </t>
  </si>
  <si>
    <t>ПП 2 "Кадровое обеспечение в сфере культуры"</t>
  </si>
  <si>
    <t>ПП 3 "Укрепление материально-технической базы учреждений культуры"</t>
  </si>
  <si>
    <t>ПП 4 «Мероприятия по совершенствованию деятельности учреждений культуры, подведомственных управлению культуры»</t>
  </si>
  <si>
    <t>ПП 5 "Отдельные мероприятия по управлению реализацией программы (аппарат)"</t>
  </si>
  <si>
    <t>ПП 1 "Основные направления развития"</t>
  </si>
  <si>
    <t>ПП 1 "Обеспечение материально-технического обеспечения администрации"</t>
  </si>
  <si>
    <t>ПП 2"Обеспечение ведения бухгалтерского учета"</t>
  </si>
  <si>
    <t xml:space="preserve"> Муниципального казенного учреждения «Централизованная бухгалтерия»</t>
  </si>
  <si>
    <t>Муниципального казенного учреждения  «Маттехобеспечение»</t>
  </si>
  <si>
    <t>ПП 1 "Мероприятия, направленные на формирование  информационного общества и формирование электронного  правительства"</t>
  </si>
  <si>
    <t>ПП 1 "Повышение инвестиционной привлекательности муниципального образования Темрюкский район"</t>
  </si>
  <si>
    <t>ПП 2 "Обеспечение деятельности уполномоченного органа по размещению заказа товаров, работ, услуг для муниципальных нужд"</t>
  </si>
  <si>
    <t>Архивный отдел</t>
  </si>
  <si>
    <t>Муниципальное казенное учреждение «Муниципальный заказ» муниципального образования Темрюкский район</t>
  </si>
  <si>
    <t>отдел инвестиционного развития, малого бизнеса и промышленности</t>
  </si>
  <si>
    <t>Отдел по физической культуре и спорту, соисполнитель - МБДОУ ДОД ДЮСШ «Виктория"</t>
  </si>
  <si>
    <t>Управление сельского хозяйства и перерабатывающей промышленности, соисполнитель – муниципальное казенное учреждение «ИКЦ Темрюкский» муниципального образования Темрюкский район</t>
  </si>
  <si>
    <t xml:space="preserve">ВСЕГО </t>
  </si>
  <si>
    <t>внебюджетные источники</t>
  </si>
  <si>
    <t>х</t>
  </si>
  <si>
    <t>тыс. рублей</t>
  </si>
  <si>
    <t xml:space="preserve">всего </t>
  </si>
  <si>
    <t>управление экономики</t>
  </si>
  <si>
    <t>Сведения об исполнении расходных обязательствах, финансирование которых осуществляется из бюджетов всех уровней                                                                                                                                                                                                                            в рамках реализации муниципальных программ муниципального образования Темрюкский район за 1 квартал 2019 года</t>
  </si>
  <si>
    <t xml:space="preserve">ПП 4 "Поддержка сельскохозяйственного производства граждан, ведущих личное подсобное хозяйство, крестьянских (фермерских) хозяйств, индивидуальных предпринимателей, ведущих деятельность в области сельскохозяйственного производства на территории муниципального образования Темрюкский район"
</t>
  </si>
  <si>
    <t>ПП 1 «Приобретение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</si>
</sst>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2" fillId="3" borderId="1" xfId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164" fontId="3" fillId="5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view="pageBreakPreview" zoomScaleNormal="100" zoomScaleSheetLayoutView="100" workbookViewId="0">
      <pane ySplit="6" topLeftCell="A7" activePane="bottomLeft" state="frozen"/>
      <selection pane="bottomLeft" activeCell="A75" sqref="A75:XFD76"/>
    </sheetView>
  </sheetViews>
  <sheetFormatPr defaultRowHeight="12" x14ac:dyDescent="0.25"/>
  <cols>
    <col min="1" max="1" width="2.85546875" style="1" customWidth="1"/>
    <col min="2" max="2" width="21.28515625" style="1" customWidth="1"/>
    <col min="3" max="3" width="18.7109375" style="1" customWidth="1"/>
    <col min="4" max="4" width="10.140625" style="2" customWidth="1"/>
    <col min="5" max="5" width="12.42578125" style="2" customWidth="1"/>
    <col min="6" max="6" width="9.28515625" style="2" customWidth="1"/>
    <col min="7" max="7" width="9.42578125" style="10" customWidth="1"/>
    <col min="8" max="8" width="14" style="2" customWidth="1"/>
    <col min="9" max="10" width="10.5703125" style="3" customWidth="1"/>
    <col min="11" max="11" width="10.28515625" style="3" customWidth="1"/>
    <col min="12" max="12" width="9.85546875" style="9" customWidth="1"/>
    <col min="13" max="13" width="13.42578125" style="3" customWidth="1"/>
    <col min="14" max="14" width="6.5703125" style="1" customWidth="1"/>
    <col min="15" max="15" width="13.28515625" style="1" customWidth="1"/>
    <col min="16" max="16" width="7.85546875" style="1" customWidth="1"/>
    <col min="17" max="17" width="8.42578125" style="1" customWidth="1"/>
    <col min="18" max="18" width="14.5703125" style="1" customWidth="1"/>
    <col min="19" max="16384" width="9.140625" style="1"/>
  </cols>
  <sheetData>
    <row r="1" spans="1:18" s="31" customFormat="1" ht="3" customHeight="1" x14ac:dyDescent="0.25">
      <c r="G1" s="7"/>
      <c r="L1" s="7"/>
    </row>
    <row r="2" spans="1:18" s="31" customFormat="1" ht="38.25" customHeight="1" x14ac:dyDescent="0.25">
      <c r="A2" s="33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4" customFormat="1" ht="16.5" customHeight="1" x14ac:dyDescent="0.25">
      <c r="F3" s="8"/>
      <c r="G3" s="8"/>
      <c r="K3" s="8"/>
      <c r="L3" s="8"/>
      <c r="P3" s="35" t="s">
        <v>109</v>
      </c>
      <c r="Q3" s="35"/>
      <c r="R3" s="35"/>
    </row>
    <row r="4" spans="1:18" s="5" customFormat="1" ht="25.5" customHeight="1" x14ac:dyDescent="0.25">
      <c r="A4" s="34" t="s">
        <v>0</v>
      </c>
      <c r="B4" s="34" t="s">
        <v>1</v>
      </c>
      <c r="C4" s="34" t="s">
        <v>2</v>
      </c>
      <c r="D4" s="36" t="s">
        <v>6</v>
      </c>
      <c r="E4" s="37"/>
      <c r="F4" s="37"/>
      <c r="G4" s="37"/>
      <c r="H4" s="38"/>
      <c r="I4" s="36" t="s">
        <v>7</v>
      </c>
      <c r="J4" s="37"/>
      <c r="K4" s="37"/>
      <c r="L4" s="37"/>
      <c r="M4" s="38"/>
      <c r="N4" s="36" t="s">
        <v>8</v>
      </c>
      <c r="O4" s="37"/>
      <c r="P4" s="37"/>
      <c r="Q4" s="37"/>
      <c r="R4" s="38"/>
    </row>
    <row r="5" spans="1:18" s="5" customFormat="1" ht="24" x14ac:dyDescent="0.25">
      <c r="A5" s="34"/>
      <c r="B5" s="34"/>
      <c r="C5" s="34"/>
      <c r="D5" s="32" t="s">
        <v>110</v>
      </c>
      <c r="E5" s="32" t="s">
        <v>3</v>
      </c>
      <c r="F5" s="32" t="s">
        <v>4</v>
      </c>
      <c r="G5" s="6" t="s">
        <v>5</v>
      </c>
      <c r="H5" s="32" t="s">
        <v>107</v>
      </c>
      <c r="I5" s="32" t="s">
        <v>9</v>
      </c>
      <c r="J5" s="32" t="s">
        <v>3</v>
      </c>
      <c r="K5" s="32" t="s">
        <v>4</v>
      </c>
      <c r="L5" s="6" t="s">
        <v>5</v>
      </c>
      <c r="M5" s="32" t="s">
        <v>107</v>
      </c>
      <c r="N5" s="32" t="s">
        <v>9</v>
      </c>
      <c r="O5" s="32" t="s">
        <v>3</v>
      </c>
      <c r="P5" s="32" t="s">
        <v>4</v>
      </c>
      <c r="Q5" s="32" t="s">
        <v>5</v>
      </c>
      <c r="R5" s="32" t="s">
        <v>107</v>
      </c>
    </row>
    <row r="6" spans="1:18" s="12" customForma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</row>
    <row r="7" spans="1:18" s="5" customFormat="1" ht="18" customHeight="1" x14ac:dyDescent="0.25">
      <c r="A7" s="32"/>
      <c r="B7" s="32" t="s">
        <v>106</v>
      </c>
      <c r="C7" s="32" t="s">
        <v>108</v>
      </c>
      <c r="D7" s="6">
        <f t="shared" ref="D7:M7" si="0">D8+D9+D10+D16+D19+D22+D24+D28+D29+D30+D34+D35+D36+D41+D42+D43+D46+D47+D48+D49+D52+D53+D54+D55+D56+D57+D60+D61+D62+D63+D64+D65+D68+D70</f>
        <v>2260724.7999999998</v>
      </c>
      <c r="E7" s="6">
        <f t="shared" si="0"/>
        <v>8222.2999999999993</v>
      </c>
      <c r="F7" s="6">
        <f t="shared" si="0"/>
        <v>1035824.8</v>
      </c>
      <c r="G7" s="6">
        <f t="shared" si="0"/>
        <v>1215891.0999999999</v>
      </c>
      <c r="H7" s="6">
        <f t="shared" si="0"/>
        <v>786.6</v>
      </c>
      <c r="I7" s="6">
        <f t="shared" si="0"/>
        <v>509109</v>
      </c>
      <c r="J7" s="6">
        <f t="shared" si="0"/>
        <v>0</v>
      </c>
      <c r="K7" s="6">
        <f t="shared" si="0"/>
        <v>205088.90000000002</v>
      </c>
      <c r="L7" s="6">
        <f t="shared" si="0"/>
        <v>304020.10000000003</v>
      </c>
      <c r="M7" s="6">
        <f t="shared" si="0"/>
        <v>0</v>
      </c>
      <c r="N7" s="6">
        <f>I7/D7*100</f>
        <v>22.519724647599745</v>
      </c>
      <c r="O7" s="6">
        <f>J7/E7*100</f>
        <v>0</v>
      </c>
      <c r="P7" s="6">
        <f>K7/F7*100</f>
        <v>19.79957421370873</v>
      </c>
      <c r="Q7" s="6">
        <f>L7/G7*100</f>
        <v>25.003892207122831</v>
      </c>
      <c r="R7" s="6">
        <f>M7/H7*100</f>
        <v>0</v>
      </c>
    </row>
    <row r="8" spans="1:18" s="17" customFormat="1" ht="168.75" customHeight="1" x14ac:dyDescent="0.25">
      <c r="A8" s="13">
        <v>1</v>
      </c>
      <c r="B8" s="14" t="s">
        <v>14</v>
      </c>
      <c r="C8" s="15" t="s">
        <v>71</v>
      </c>
      <c r="D8" s="16">
        <f>E8+F8+G8</f>
        <v>4582</v>
      </c>
      <c r="E8" s="16">
        <v>0</v>
      </c>
      <c r="F8" s="16">
        <v>0</v>
      </c>
      <c r="G8" s="16">
        <v>4582</v>
      </c>
      <c r="H8" s="16">
        <v>0</v>
      </c>
      <c r="I8" s="16">
        <f>J8+K8+L8</f>
        <v>322</v>
      </c>
      <c r="J8" s="16">
        <v>0</v>
      </c>
      <c r="K8" s="16">
        <v>0</v>
      </c>
      <c r="L8" s="16">
        <v>322</v>
      </c>
      <c r="M8" s="16">
        <v>0</v>
      </c>
      <c r="N8" s="16">
        <f>I8/D8*100</f>
        <v>7.0274989087734605</v>
      </c>
      <c r="O8" s="16">
        <v>0</v>
      </c>
      <c r="P8" s="16">
        <v>0</v>
      </c>
      <c r="Q8" s="16">
        <f>L8/G8*100</f>
        <v>7.0274989087734605</v>
      </c>
      <c r="R8" s="16">
        <v>0</v>
      </c>
    </row>
    <row r="9" spans="1:18" s="17" customFormat="1" ht="38.25" customHeight="1" x14ac:dyDescent="0.25">
      <c r="A9" s="13">
        <v>2</v>
      </c>
      <c r="B9" s="14" t="s">
        <v>15</v>
      </c>
      <c r="C9" s="15" t="s">
        <v>51</v>
      </c>
      <c r="D9" s="16">
        <f t="shared" ref="D9:D70" si="1">E9+F9+G9</f>
        <v>1457851.7</v>
      </c>
      <c r="E9" s="16">
        <v>0</v>
      </c>
      <c r="F9" s="16">
        <v>885634.2</v>
      </c>
      <c r="G9" s="16">
        <v>572217.5</v>
      </c>
      <c r="H9" s="16">
        <v>0</v>
      </c>
      <c r="I9" s="16">
        <f t="shared" ref="I9:I70" si="2">J9+K9+L9</f>
        <v>305850.40000000002</v>
      </c>
      <c r="J9" s="16">
        <v>0</v>
      </c>
      <c r="K9" s="16">
        <v>180794.2</v>
      </c>
      <c r="L9" s="16">
        <v>125056.2</v>
      </c>
      <c r="M9" s="16">
        <v>0</v>
      </c>
      <c r="N9" s="16">
        <f t="shared" ref="N9:N70" si="3">I9/D9*100</f>
        <v>20.979527615874787</v>
      </c>
      <c r="O9" s="16">
        <v>0</v>
      </c>
      <c r="P9" s="16">
        <f t="shared" ref="P9:P70" si="4">K9/F9*100</f>
        <v>20.414094216325434</v>
      </c>
      <c r="Q9" s="16">
        <f t="shared" ref="Q9:R70" si="5">L9/G9*100</f>
        <v>21.85466190740409</v>
      </c>
      <c r="R9" s="16">
        <v>0</v>
      </c>
    </row>
    <row r="10" spans="1:18" s="17" customFormat="1" ht="38.25" customHeight="1" x14ac:dyDescent="0.25">
      <c r="A10" s="13">
        <v>3</v>
      </c>
      <c r="B10" s="14" t="s">
        <v>16</v>
      </c>
      <c r="C10" s="15" t="s">
        <v>59</v>
      </c>
      <c r="D10" s="16">
        <f t="shared" si="1"/>
        <v>158954.5</v>
      </c>
      <c r="E10" s="16">
        <f>E11+E12+E13+E14+E15</f>
        <v>28.8</v>
      </c>
      <c r="F10" s="16">
        <f t="shared" ref="F10:G10" si="6">F11+F12+F13+F14+F15</f>
        <v>437.40000000000003</v>
      </c>
      <c r="G10" s="16">
        <f t="shared" si="6"/>
        <v>158488.29999999999</v>
      </c>
      <c r="H10" s="16">
        <v>0</v>
      </c>
      <c r="I10" s="16">
        <f t="shared" si="2"/>
        <v>29484.100000000002</v>
      </c>
      <c r="J10" s="16">
        <f t="shared" ref="J10:L10" si="7">J11+J12+J13+J14+J15</f>
        <v>0</v>
      </c>
      <c r="K10" s="16">
        <f t="shared" si="7"/>
        <v>94.1</v>
      </c>
      <c r="L10" s="16">
        <f t="shared" si="7"/>
        <v>29390.000000000004</v>
      </c>
      <c r="M10" s="16">
        <v>0</v>
      </c>
      <c r="N10" s="16">
        <f t="shared" si="3"/>
        <v>18.548767100019191</v>
      </c>
      <c r="O10" s="16">
        <f t="shared" ref="O10" si="8">J10/E10*100</f>
        <v>0</v>
      </c>
      <c r="P10" s="16">
        <f t="shared" si="4"/>
        <v>21.513488797439411</v>
      </c>
      <c r="Q10" s="16">
        <f t="shared" si="5"/>
        <v>18.543955610603437</v>
      </c>
      <c r="R10" s="16">
        <v>0</v>
      </c>
    </row>
    <row r="11" spans="1:18" s="22" customFormat="1" ht="26.25" customHeight="1" x14ac:dyDescent="0.25">
      <c r="A11" s="18"/>
      <c r="B11" s="19" t="s">
        <v>93</v>
      </c>
      <c r="C11" s="20" t="s">
        <v>59</v>
      </c>
      <c r="D11" s="21">
        <f t="shared" ref="D11:D15" si="9">E11+F11+G11</f>
        <v>7608.9</v>
      </c>
      <c r="E11" s="21">
        <v>28.8</v>
      </c>
      <c r="F11" s="21">
        <v>9.1</v>
      </c>
      <c r="G11" s="21">
        <v>7571</v>
      </c>
      <c r="H11" s="21">
        <v>0</v>
      </c>
      <c r="I11" s="21">
        <f t="shared" ref="I11:I15" si="10">J11+K11+L11</f>
        <v>95</v>
      </c>
      <c r="J11" s="21">
        <v>0</v>
      </c>
      <c r="K11" s="21">
        <v>0</v>
      </c>
      <c r="L11" s="21">
        <v>95</v>
      </c>
      <c r="M11" s="21">
        <v>0</v>
      </c>
      <c r="N11" s="21">
        <f t="shared" ref="N11:N15" si="11">I11/D11*100</f>
        <v>1.2485378964107821</v>
      </c>
      <c r="O11" s="21">
        <f t="shared" ref="O11" si="12">J11/E11*100</f>
        <v>0</v>
      </c>
      <c r="P11" s="21">
        <f t="shared" ref="P11:P12" si="13">K11/F11*100</f>
        <v>0</v>
      </c>
      <c r="Q11" s="21">
        <f t="shared" ref="Q11:Q15" si="14">L11/G11*100</f>
        <v>1.2547880068683133</v>
      </c>
      <c r="R11" s="21">
        <v>0</v>
      </c>
    </row>
    <row r="12" spans="1:18" s="22" customFormat="1" ht="37.5" customHeight="1" x14ac:dyDescent="0.25">
      <c r="A12" s="18"/>
      <c r="B12" s="19" t="s">
        <v>89</v>
      </c>
      <c r="C12" s="20" t="s">
        <v>59</v>
      </c>
      <c r="D12" s="21">
        <f t="shared" si="9"/>
        <v>10106.9</v>
      </c>
      <c r="E12" s="21">
        <v>0</v>
      </c>
      <c r="F12" s="21">
        <v>428.3</v>
      </c>
      <c r="G12" s="21">
        <v>9678.6</v>
      </c>
      <c r="H12" s="21">
        <v>0</v>
      </c>
      <c r="I12" s="21">
        <f t="shared" si="10"/>
        <v>1658.1999999999998</v>
      </c>
      <c r="J12" s="21">
        <v>0</v>
      </c>
      <c r="K12" s="21">
        <v>94.1</v>
      </c>
      <c r="L12" s="21">
        <v>1564.1</v>
      </c>
      <c r="M12" s="21">
        <v>0</v>
      </c>
      <c r="N12" s="21">
        <f t="shared" si="11"/>
        <v>16.406613303782564</v>
      </c>
      <c r="O12" s="21">
        <v>0</v>
      </c>
      <c r="P12" s="21">
        <f t="shared" si="13"/>
        <v>21.970581368199856</v>
      </c>
      <c r="Q12" s="21">
        <f t="shared" si="14"/>
        <v>16.160395098464654</v>
      </c>
      <c r="R12" s="21">
        <v>0</v>
      </c>
    </row>
    <row r="13" spans="1:18" s="22" customFormat="1" ht="51" customHeight="1" x14ac:dyDescent="0.25">
      <c r="A13" s="18"/>
      <c r="B13" s="19" t="s">
        <v>90</v>
      </c>
      <c r="C13" s="20" t="s">
        <v>59</v>
      </c>
      <c r="D13" s="21">
        <f t="shared" si="9"/>
        <v>47955.4</v>
      </c>
      <c r="E13" s="21">
        <v>0</v>
      </c>
      <c r="F13" s="21">
        <v>0</v>
      </c>
      <c r="G13" s="21">
        <v>47955.4</v>
      </c>
      <c r="H13" s="21">
        <v>0</v>
      </c>
      <c r="I13" s="21">
        <f t="shared" si="10"/>
        <v>10783.5</v>
      </c>
      <c r="J13" s="21">
        <v>0</v>
      </c>
      <c r="K13" s="21">
        <v>0</v>
      </c>
      <c r="L13" s="21">
        <v>10783.5</v>
      </c>
      <c r="M13" s="21">
        <v>0</v>
      </c>
      <c r="N13" s="21">
        <f t="shared" si="11"/>
        <v>22.486518723647389</v>
      </c>
      <c r="O13" s="21">
        <v>0</v>
      </c>
      <c r="P13" s="21">
        <v>0</v>
      </c>
      <c r="Q13" s="21">
        <f t="shared" si="14"/>
        <v>22.486518723647389</v>
      </c>
      <c r="R13" s="21">
        <v>0</v>
      </c>
    </row>
    <row r="14" spans="1:18" s="22" customFormat="1" ht="73.5" customHeight="1" x14ac:dyDescent="0.25">
      <c r="A14" s="18"/>
      <c r="B14" s="19" t="s">
        <v>91</v>
      </c>
      <c r="C14" s="20" t="s">
        <v>59</v>
      </c>
      <c r="D14" s="21">
        <f t="shared" si="9"/>
        <v>90250.8</v>
      </c>
      <c r="E14" s="21">
        <v>0</v>
      </c>
      <c r="F14" s="21">
        <v>0</v>
      </c>
      <c r="G14" s="21">
        <v>90250.8</v>
      </c>
      <c r="H14" s="21">
        <v>0</v>
      </c>
      <c r="I14" s="21">
        <f t="shared" si="10"/>
        <v>16369.2</v>
      </c>
      <c r="J14" s="21">
        <v>0</v>
      </c>
      <c r="K14" s="21">
        <v>0</v>
      </c>
      <c r="L14" s="21">
        <v>16369.2</v>
      </c>
      <c r="M14" s="21">
        <v>0</v>
      </c>
      <c r="N14" s="21">
        <f t="shared" si="11"/>
        <v>18.137456953290165</v>
      </c>
      <c r="O14" s="21">
        <v>0</v>
      </c>
      <c r="P14" s="21">
        <v>0</v>
      </c>
      <c r="Q14" s="21">
        <f t="shared" si="14"/>
        <v>18.137456953290165</v>
      </c>
      <c r="R14" s="21">
        <v>0</v>
      </c>
    </row>
    <row r="15" spans="1:18" s="22" customFormat="1" ht="54.75" customHeight="1" x14ac:dyDescent="0.25">
      <c r="A15" s="18"/>
      <c r="B15" s="19" t="s">
        <v>92</v>
      </c>
      <c r="C15" s="20" t="s">
        <v>59</v>
      </c>
      <c r="D15" s="21">
        <f t="shared" si="9"/>
        <v>3032.5</v>
      </c>
      <c r="E15" s="21">
        <v>0</v>
      </c>
      <c r="F15" s="21">
        <v>0</v>
      </c>
      <c r="G15" s="21">
        <v>3032.5</v>
      </c>
      <c r="H15" s="21">
        <v>0</v>
      </c>
      <c r="I15" s="21">
        <f t="shared" si="10"/>
        <v>578.20000000000005</v>
      </c>
      <c r="J15" s="21">
        <v>0</v>
      </c>
      <c r="K15" s="21">
        <v>0</v>
      </c>
      <c r="L15" s="21">
        <v>578.20000000000005</v>
      </c>
      <c r="M15" s="21">
        <v>0</v>
      </c>
      <c r="N15" s="21">
        <f t="shared" si="11"/>
        <v>19.066776586974445</v>
      </c>
      <c r="O15" s="21">
        <v>0</v>
      </c>
      <c r="P15" s="21">
        <v>0</v>
      </c>
      <c r="Q15" s="21">
        <f t="shared" si="14"/>
        <v>19.066776586974445</v>
      </c>
      <c r="R15" s="21">
        <v>0</v>
      </c>
    </row>
    <row r="16" spans="1:18" s="17" customFormat="1" ht="52.5" customHeight="1" x14ac:dyDescent="0.25">
      <c r="A16" s="13">
        <v>4</v>
      </c>
      <c r="B16" s="14" t="s">
        <v>17</v>
      </c>
      <c r="C16" s="15" t="s">
        <v>61</v>
      </c>
      <c r="D16" s="16">
        <f t="shared" si="1"/>
        <v>71215.399999999994</v>
      </c>
      <c r="E16" s="16">
        <f>E17+E18</f>
        <v>0</v>
      </c>
      <c r="F16" s="16">
        <f t="shared" ref="F16:G16" si="15">F17+F18</f>
        <v>350</v>
      </c>
      <c r="G16" s="16">
        <f t="shared" si="15"/>
        <v>70865.399999999994</v>
      </c>
      <c r="H16" s="16">
        <v>0</v>
      </c>
      <c r="I16" s="16">
        <f t="shared" si="2"/>
        <v>13444.800000000001</v>
      </c>
      <c r="J16" s="16">
        <f t="shared" ref="J16" si="16">J17+J18</f>
        <v>0</v>
      </c>
      <c r="K16" s="16">
        <f t="shared" ref="K16" si="17">K17+K18</f>
        <v>0</v>
      </c>
      <c r="L16" s="16">
        <f t="shared" ref="L16" si="18">L17+L18</f>
        <v>13444.800000000001</v>
      </c>
      <c r="M16" s="16">
        <v>0</v>
      </c>
      <c r="N16" s="16">
        <f t="shared" si="3"/>
        <v>18.879062674646217</v>
      </c>
      <c r="O16" s="16">
        <v>0</v>
      </c>
      <c r="P16" s="16">
        <f t="shared" si="4"/>
        <v>0</v>
      </c>
      <c r="Q16" s="16">
        <f t="shared" si="5"/>
        <v>18.972305243461552</v>
      </c>
      <c r="R16" s="16">
        <v>0</v>
      </c>
    </row>
    <row r="17" spans="1:18" s="22" customFormat="1" ht="62.25" customHeight="1" x14ac:dyDescent="0.25">
      <c r="A17" s="18"/>
      <c r="B17" s="19" t="s">
        <v>79</v>
      </c>
      <c r="C17" s="20" t="s">
        <v>104</v>
      </c>
      <c r="D17" s="21">
        <f t="shared" ref="D17:D18" si="19">E17+F17+G17</f>
        <v>6828.7</v>
      </c>
      <c r="E17" s="21">
        <v>0</v>
      </c>
      <c r="F17" s="21">
        <v>0</v>
      </c>
      <c r="G17" s="21">
        <v>6828.7</v>
      </c>
      <c r="H17" s="21">
        <v>0</v>
      </c>
      <c r="I17" s="21">
        <f t="shared" ref="I17:I18" si="20">J17+K17+L17</f>
        <v>1412.7</v>
      </c>
      <c r="J17" s="21">
        <v>0</v>
      </c>
      <c r="K17" s="21">
        <v>0</v>
      </c>
      <c r="L17" s="21">
        <v>1412.7</v>
      </c>
      <c r="M17" s="21">
        <v>0</v>
      </c>
      <c r="N17" s="21">
        <f t="shared" ref="N17:N18" si="21">I17/D17*100</f>
        <v>20.687685796710941</v>
      </c>
      <c r="O17" s="21">
        <v>0</v>
      </c>
      <c r="P17" s="21">
        <v>0</v>
      </c>
      <c r="Q17" s="21">
        <f t="shared" ref="Q17:Q18" si="22">L17/G17*100</f>
        <v>20.687685796710941</v>
      </c>
      <c r="R17" s="21">
        <v>0</v>
      </c>
    </row>
    <row r="18" spans="1:18" s="22" customFormat="1" ht="49.5" customHeight="1" x14ac:dyDescent="0.25">
      <c r="A18" s="18"/>
      <c r="B18" s="19" t="s">
        <v>80</v>
      </c>
      <c r="C18" s="20" t="s">
        <v>61</v>
      </c>
      <c r="D18" s="21">
        <f t="shared" si="19"/>
        <v>64386.7</v>
      </c>
      <c r="E18" s="21">
        <v>0</v>
      </c>
      <c r="F18" s="21">
        <v>350</v>
      </c>
      <c r="G18" s="21">
        <v>64036.7</v>
      </c>
      <c r="H18" s="21">
        <v>0</v>
      </c>
      <c r="I18" s="21">
        <f t="shared" si="20"/>
        <v>12032.1</v>
      </c>
      <c r="J18" s="21">
        <v>0</v>
      </c>
      <c r="K18" s="21">
        <v>0</v>
      </c>
      <c r="L18" s="21">
        <v>12032.1</v>
      </c>
      <c r="M18" s="21">
        <v>0</v>
      </c>
      <c r="N18" s="21">
        <f t="shared" si="21"/>
        <v>18.687244415383926</v>
      </c>
      <c r="O18" s="21">
        <v>0</v>
      </c>
      <c r="P18" s="21">
        <v>0</v>
      </c>
      <c r="Q18" s="21">
        <f t="shared" si="22"/>
        <v>18.789381713923422</v>
      </c>
      <c r="R18" s="21">
        <v>0</v>
      </c>
    </row>
    <row r="19" spans="1:18" s="17" customFormat="1" ht="63.75" customHeight="1" x14ac:dyDescent="0.25">
      <c r="A19" s="13">
        <v>5</v>
      </c>
      <c r="B19" s="14" t="s">
        <v>18</v>
      </c>
      <c r="C19" s="15" t="s">
        <v>54</v>
      </c>
      <c r="D19" s="16">
        <f t="shared" si="1"/>
        <v>18611</v>
      </c>
      <c r="E19" s="16">
        <f>E20+E21</f>
        <v>0</v>
      </c>
      <c r="F19" s="16">
        <f t="shared" ref="F19:G19" si="23">F20+F21</f>
        <v>0</v>
      </c>
      <c r="G19" s="16">
        <f t="shared" si="23"/>
        <v>18611</v>
      </c>
      <c r="H19" s="16">
        <v>0</v>
      </c>
      <c r="I19" s="16">
        <f t="shared" si="2"/>
        <v>2312.5</v>
      </c>
      <c r="J19" s="16">
        <f t="shared" ref="J19" si="24">J20+J21</f>
        <v>0</v>
      </c>
      <c r="K19" s="16">
        <f>K20+K21</f>
        <v>0</v>
      </c>
      <c r="L19" s="16">
        <f>L20+L21</f>
        <v>2312.5</v>
      </c>
      <c r="M19" s="16">
        <v>0</v>
      </c>
      <c r="N19" s="16">
        <f t="shared" si="3"/>
        <v>12.42544731610338</v>
      </c>
      <c r="O19" s="16">
        <v>0</v>
      </c>
      <c r="P19" s="16">
        <v>0</v>
      </c>
      <c r="Q19" s="16">
        <f t="shared" si="5"/>
        <v>12.42544731610338</v>
      </c>
      <c r="R19" s="16">
        <v>0</v>
      </c>
    </row>
    <row r="20" spans="1:18" s="22" customFormat="1" ht="74.25" customHeight="1" x14ac:dyDescent="0.25">
      <c r="A20" s="18"/>
      <c r="B20" s="19" t="s">
        <v>81</v>
      </c>
      <c r="C20" s="20" t="s">
        <v>54</v>
      </c>
      <c r="D20" s="21">
        <f t="shared" ref="D20:D21" si="25">E20+F20+G20</f>
        <v>7164.1</v>
      </c>
      <c r="E20" s="21">
        <v>0</v>
      </c>
      <c r="F20" s="21">
        <v>0</v>
      </c>
      <c r="G20" s="21">
        <v>7164.1</v>
      </c>
      <c r="H20" s="21">
        <v>0</v>
      </c>
      <c r="I20" s="21">
        <f>J20+K20+L20</f>
        <v>60.5</v>
      </c>
      <c r="J20" s="21">
        <v>0</v>
      </c>
      <c r="K20" s="21">
        <v>0</v>
      </c>
      <c r="L20" s="21">
        <v>60.5</v>
      </c>
      <c r="M20" s="21">
        <v>0</v>
      </c>
      <c r="N20" s="21">
        <f t="shared" ref="N20:N21" si="26">I20/D20*100</f>
        <v>0.84448849122709058</v>
      </c>
      <c r="O20" s="21">
        <v>0</v>
      </c>
      <c r="P20" s="21">
        <v>0</v>
      </c>
      <c r="Q20" s="21">
        <f>L20/G20*100</f>
        <v>0.84448849122709058</v>
      </c>
      <c r="R20" s="21">
        <v>0</v>
      </c>
    </row>
    <row r="21" spans="1:18" s="22" customFormat="1" ht="54" customHeight="1" x14ac:dyDescent="0.25">
      <c r="A21" s="18"/>
      <c r="B21" s="19" t="s">
        <v>82</v>
      </c>
      <c r="C21" s="20" t="s">
        <v>54</v>
      </c>
      <c r="D21" s="21">
        <f t="shared" si="25"/>
        <v>11446.9</v>
      </c>
      <c r="E21" s="21">
        <v>0</v>
      </c>
      <c r="F21" s="21">
        <v>0</v>
      </c>
      <c r="G21" s="21">
        <v>11446.9</v>
      </c>
      <c r="H21" s="21">
        <v>0</v>
      </c>
      <c r="I21" s="21">
        <f>J21+K21+L21</f>
        <v>2252</v>
      </c>
      <c r="J21" s="21">
        <v>0</v>
      </c>
      <c r="K21" s="21">
        <v>0</v>
      </c>
      <c r="L21" s="21">
        <v>2252</v>
      </c>
      <c r="M21" s="21">
        <v>0</v>
      </c>
      <c r="N21" s="21">
        <f t="shared" si="26"/>
        <v>19.67344870663673</v>
      </c>
      <c r="O21" s="21">
        <v>0</v>
      </c>
      <c r="P21" s="21">
        <v>0</v>
      </c>
      <c r="Q21" s="21">
        <f>L21/G21*100</f>
        <v>19.67344870663673</v>
      </c>
      <c r="R21" s="21">
        <v>0</v>
      </c>
    </row>
    <row r="22" spans="1:18" s="17" customFormat="1" ht="36" x14ac:dyDescent="0.25">
      <c r="A22" s="13">
        <v>6</v>
      </c>
      <c r="B22" s="14" t="s">
        <v>19</v>
      </c>
      <c r="C22" s="15" t="s">
        <v>56</v>
      </c>
      <c r="D22" s="16">
        <f t="shared" si="1"/>
        <v>8818.6</v>
      </c>
      <c r="E22" s="16">
        <f>E23</f>
        <v>0</v>
      </c>
      <c r="F22" s="16">
        <f t="shared" ref="F22:M22" si="27">F23</f>
        <v>3766.9</v>
      </c>
      <c r="G22" s="16">
        <f t="shared" si="27"/>
        <v>5051.7</v>
      </c>
      <c r="H22" s="16">
        <f t="shared" si="27"/>
        <v>0</v>
      </c>
      <c r="I22" s="16">
        <f t="shared" si="27"/>
        <v>128.9</v>
      </c>
      <c r="J22" s="16">
        <f t="shared" si="27"/>
        <v>0</v>
      </c>
      <c r="K22" s="16">
        <f t="shared" si="27"/>
        <v>128.9</v>
      </c>
      <c r="L22" s="16">
        <f t="shared" si="27"/>
        <v>0</v>
      </c>
      <c r="M22" s="16">
        <f t="shared" si="27"/>
        <v>0</v>
      </c>
      <c r="N22" s="16">
        <f t="shared" si="3"/>
        <v>1.4616832603814665</v>
      </c>
      <c r="O22" s="16">
        <v>0</v>
      </c>
      <c r="P22" s="16">
        <f t="shared" si="4"/>
        <v>3.4219119169608967</v>
      </c>
      <c r="Q22" s="16">
        <f t="shared" si="5"/>
        <v>0</v>
      </c>
      <c r="R22" s="16">
        <v>0</v>
      </c>
    </row>
    <row r="23" spans="1:18" s="22" customFormat="1" ht="63.75" customHeight="1" x14ac:dyDescent="0.25">
      <c r="A23" s="18"/>
      <c r="B23" s="19" t="s">
        <v>83</v>
      </c>
      <c r="C23" s="20" t="s">
        <v>56</v>
      </c>
      <c r="D23" s="21">
        <f t="shared" ref="D23" si="28">E23+F23+G23</f>
        <v>8818.6</v>
      </c>
      <c r="E23" s="21">
        <v>0</v>
      </c>
      <c r="F23" s="21">
        <v>3766.9</v>
      </c>
      <c r="G23" s="21">
        <v>5051.7</v>
      </c>
      <c r="H23" s="21">
        <v>0</v>
      </c>
      <c r="I23" s="21">
        <f t="shared" ref="I23" si="29">J23+K23+L23</f>
        <v>128.9</v>
      </c>
      <c r="J23" s="21">
        <v>0</v>
      </c>
      <c r="K23" s="21">
        <v>128.9</v>
      </c>
      <c r="L23" s="21">
        <v>0</v>
      </c>
      <c r="M23" s="21">
        <v>0</v>
      </c>
      <c r="N23" s="21">
        <f t="shared" ref="N23" si="30">I23/D23*100</f>
        <v>1.4616832603814665</v>
      </c>
      <c r="O23" s="21">
        <v>0</v>
      </c>
      <c r="P23" s="21">
        <f t="shared" ref="P23" si="31">K23/F23*100</f>
        <v>3.4219119169608967</v>
      </c>
      <c r="Q23" s="21">
        <f t="shared" ref="Q23" si="32">L23/G23*100</f>
        <v>0</v>
      </c>
      <c r="R23" s="21">
        <v>0</v>
      </c>
    </row>
    <row r="24" spans="1:18" s="17" customFormat="1" ht="39.75" customHeight="1" x14ac:dyDescent="0.25">
      <c r="A24" s="13">
        <v>7</v>
      </c>
      <c r="B24" s="14" t="s">
        <v>20</v>
      </c>
      <c r="C24" s="15" t="s">
        <v>67</v>
      </c>
      <c r="D24" s="16">
        <f t="shared" si="1"/>
        <v>102373.7</v>
      </c>
      <c r="E24" s="16">
        <f>E25+E26+E27</f>
        <v>0</v>
      </c>
      <c r="F24" s="16">
        <f t="shared" ref="F24:G24" si="33">F25+F26+F27</f>
        <v>95793.8</v>
      </c>
      <c r="G24" s="16">
        <f t="shared" si="33"/>
        <v>6579.9</v>
      </c>
      <c r="H24" s="16">
        <v>0</v>
      </c>
      <c r="I24" s="16">
        <f t="shared" si="2"/>
        <v>24383.4</v>
      </c>
      <c r="J24" s="16">
        <f>J25+J26+J27</f>
        <v>0</v>
      </c>
      <c r="K24" s="16">
        <f t="shared" ref="K24:L24" si="34">K25+K26+K27</f>
        <v>23333.200000000001</v>
      </c>
      <c r="L24" s="16">
        <f t="shared" si="34"/>
        <v>1050.2</v>
      </c>
      <c r="M24" s="16">
        <v>0</v>
      </c>
      <c r="N24" s="16">
        <f t="shared" si="3"/>
        <v>23.818031388921177</v>
      </c>
      <c r="O24" s="16">
        <v>0</v>
      </c>
      <c r="P24" s="16">
        <f t="shared" si="4"/>
        <v>24.357735051746566</v>
      </c>
      <c r="Q24" s="16">
        <f t="shared" si="5"/>
        <v>15.960728886457243</v>
      </c>
      <c r="R24" s="16">
        <v>0</v>
      </c>
    </row>
    <row r="25" spans="1:18" s="22" customFormat="1" ht="111.75" customHeight="1" x14ac:dyDescent="0.25">
      <c r="A25" s="18"/>
      <c r="B25" s="19" t="s">
        <v>68</v>
      </c>
      <c r="C25" s="20" t="s">
        <v>45</v>
      </c>
      <c r="D25" s="21">
        <f t="shared" si="1"/>
        <v>514</v>
      </c>
      <c r="E25" s="21">
        <v>0</v>
      </c>
      <c r="F25" s="21">
        <v>0</v>
      </c>
      <c r="G25" s="21">
        <v>514</v>
      </c>
      <c r="H25" s="21">
        <v>0</v>
      </c>
      <c r="I25" s="21">
        <f t="shared" si="2"/>
        <v>69</v>
      </c>
      <c r="J25" s="21">
        <v>0</v>
      </c>
      <c r="K25" s="21">
        <v>0</v>
      </c>
      <c r="L25" s="21">
        <v>69</v>
      </c>
      <c r="M25" s="21">
        <v>0</v>
      </c>
      <c r="N25" s="21">
        <f t="shared" si="3"/>
        <v>13.424124513618677</v>
      </c>
      <c r="O25" s="21">
        <v>0</v>
      </c>
      <c r="P25" s="21">
        <v>0</v>
      </c>
      <c r="Q25" s="21">
        <f t="shared" si="5"/>
        <v>13.424124513618677</v>
      </c>
      <c r="R25" s="21">
        <v>0</v>
      </c>
    </row>
    <row r="26" spans="1:18" s="22" customFormat="1" ht="73.5" customHeight="1" x14ac:dyDescent="0.25">
      <c r="A26" s="18"/>
      <c r="B26" s="19" t="s">
        <v>69</v>
      </c>
      <c r="C26" s="20" t="s">
        <v>45</v>
      </c>
      <c r="D26" s="21">
        <f t="shared" si="1"/>
        <v>6065.9</v>
      </c>
      <c r="E26" s="21">
        <v>0</v>
      </c>
      <c r="F26" s="21">
        <v>0</v>
      </c>
      <c r="G26" s="21">
        <v>6065.9</v>
      </c>
      <c r="H26" s="21">
        <v>0</v>
      </c>
      <c r="I26" s="21">
        <f t="shared" si="2"/>
        <v>981.2</v>
      </c>
      <c r="J26" s="21">
        <v>0</v>
      </c>
      <c r="K26" s="21">
        <v>0</v>
      </c>
      <c r="L26" s="21">
        <v>981.2</v>
      </c>
      <c r="M26" s="21">
        <v>0</v>
      </c>
      <c r="N26" s="21">
        <f t="shared" si="3"/>
        <v>16.175670551773027</v>
      </c>
      <c r="O26" s="21">
        <v>0</v>
      </c>
      <c r="P26" s="21">
        <v>0</v>
      </c>
      <c r="Q26" s="21">
        <f t="shared" si="5"/>
        <v>16.175670551773027</v>
      </c>
      <c r="R26" s="21">
        <v>0</v>
      </c>
    </row>
    <row r="27" spans="1:18" s="22" customFormat="1" ht="40.5" customHeight="1" x14ac:dyDescent="0.25">
      <c r="A27" s="18"/>
      <c r="B27" s="19" t="s">
        <v>70</v>
      </c>
      <c r="C27" s="20" t="s">
        <v>56</v>
      </c>
      <c r="D27" s="21">
        <f t="shared" ref="D27" si="35">E27+F27+G27</f>
        <v>95793.8</v>
      </c>
      <c r="E27" s="21">
        <v>0</v>
      </c>
      <c r="F27" s="21">
        <v>95793.8</v>
      </c>
      <c r="G27" s="21">
        <v>0</v>
      </c>
      <c r="H27" s="21">
        <v>0</v>
      </c>
      <c r="I27" s="21">
        <f t="shared" ref="I27" si="36">J27+K27+L27</f>
        <v>23333.200000000001</v>
      </c>
      <c r="J27" s="21">
        <v>0</v>
      </c>
      <c r="K27" s="21">
        <v>23333.200000000001</v>
      </c>
      <c r="L27" s="21">
        <v>0</v>
      </c>
      <c r="M27" s="21">
        <v>0</v>
      </c>
      <c r="N27" s="21">
        <f t="shared" si="3"/>
        <v>24.357735051746566</v>
      </c>
      <c r="O27" s="21">
        <v>0</v>
      </c>
      <c r="P27" s="21">
        <f t="shared" si="4"/>
        <v>24.357735051746566</v>
      </c>
      <c r="Q27" s="21">
        <v>0</v>
      </c>
      <c r="R27" s="21">
        <v>0</v>
      </c>
    </row>
    <row r="28" spans="1:18" s="17" customFormat="1" ht="89.25" customHeight="1" x14ac:dyDescent="0.25">
      <c r="A28" s="13">
        <v>8</v>
      </c>
      <c r="B28" s="14" t="s">
        <v>13</v>
      </c>
      <c r="C28" s="15" t="s">
        <v>44</v>
      </c>
      <c r="D28" s="16">
        <f t="shared" si="1"/>
        <v>206.1</v>
      </c>
      <c r="E28" s="16">
        <v>0</v>
      </c>
      <c r="F28" s="16">
        <v>0</v>
      </c>
      <c r="G28" s="16">
        <v>206.1</v>
      </c>
      <c r="H28" s="16">
        <v>0</v>
      </c>
      <c r="I28" s="16">
        <f t="shared" si="2"/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3"/>
        <v>0</v>
      </c>
      <c r="O28" s="16">
        <v>0</v>
      </c>
      <c r="P28" s="16">
        <v>0</v>
      </c>
      <c r="Q28" s="16">
        <f t="shared" si="5"/>
        <v>0</v>
      </c>
      <c r="R28" s="16">
        <v>0</v>
      </c>
    </row>
    <row r="29" spans="1:18" s="17" customFormat="1" ht="67.5" customHeight="1" x14ac:dyDescent="0.25">
      <c r="A29" s="13">
        <v>9</v>
      </c>
      <c r="B29" s="14" t="s">
        <v>21</v>
      </c>
      <c r="C29" s="15" t="s">
        <v>44</v>
      </c>
      <c r="D29" s="16">
        <f>E29+F29+G29+H29</f>
        <v>797.4</v>
      </c>
      <c r="E29" s="16">
        <v>0</v>
      </c>
      <c r="F29" s="16">
        <v>0</v>
      </c>
      <c r="G29" s="16">
        <v>10.8</v>
      </c>
      <c r="H29" s="16">
        <v>786.6</v>
      </c>
      <c r="I29" s="16">
        <f>J29+K29+L29+M29</f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3"/>
        <v>0</v>
      </c>
      <c r="O29" s="16">
        <v>0</v>
      </c>
      <c r="P29" s="16">
        <v>0</v>
      </c>
      <c r="Q29" s="16">
        <f t="shared" si="5"/>
        <v>0</v>
      </c>
      <c r="R29" s="16">
        <f t="shared" si="5"/>
        <v>0</v>
      </c>
    </row>
    <row r="30" spans="1:18" s="17" customFormat="1" ht="27" customHeight="1" x14ac:dyDescent="0.25">
      <c r="A30" s="13">
        <v>10</v>
      </c>
      <c r="B30" s="14" t="s">
        <v>22</v>
      </c>
      <c r="C30" s="15" t="s">
        <v>58</v>
      </c>
      <c r="D30" s="16">
        <f t="shared" si="1"/>
        <v>7618.5</v>
      </c>
      <c r="E30" s="16">
        <f>E32+E33+E31</f>
        <v>0</v>
      </c>
      <c r="F30" s="16">
        <f t="shared" ref="F30:H30" si="37">F32+F33+F31</f>
        <v>0</v>
      </c>
      <c r="G30" s="16">
        <f t="shared" si="37"/>
        <v>7618.5</v>
      </c>
      <c r="H30" s="16">
        <f t="shared" si="37"/>
        <v>0</v>
      </c>
      <c r="I30" s="16">
        <f t="shared" si="2"/>
        <v>1797.7</v>
      </c>
      <c r="J30" s="16">
        <f t="shared" ref="J30:M30" si="38">J32+J33+J31</f>
        <v>0</v>
      </c>
      <c r="K30" s="16">
        <f t="shared" si="38"/>
        <v>0</v>
      </c>
      <c r="L30" s="16">
        <f t="shared" si="38"/>
        <v>1797.7</v>
      </c>
      <c r="M30" s="16">
        <f t="shared" si="38"/>
        <v>0</v>
      </c>
      <c r="N30" s="16">
        <f t="shared" si="3"/>
        <v>23.596508499048369</v>
      </c>
      <c r="O30" s="16">
        <v>0</v>
      </c>
      <c r="P30" s="16">
        <v>0</v>
      </c>
      <c r="Q30" s="16">
        <f t="shared" si="5"/>
        <v>23.596508499048369</v>
      </c>
      <c r="R30" s="16">
        <v>0</v>
      </c>
    </row>
    <row r="31" spans="1:18" s="27" customFormat="1" ht="27" customHeight="1" x14ac:dyDescent="0.25">
      <c r="A31" s="23"/>
      <c r="B31" s="24" t="s">
        <v>78</v>
      </c>
      <c r="C31" s="25" t="s">
        <v>111</v>
      </c>
      <c r="D31" s="21">
        <f t="shared" si="1"/>
        <v>2100</v>
      </c>
      <c r="E31" s="26">
        <v>0</v>
      </c>
      <c r="F31" s="26">
        <v>0</v>
      </c>
      <c r="G31" s="26">
        <v>2100</v>
      </c>
      <c r="H31" s="26">
        <v>0</v>
      </c>
      <c r="I31" s="21">
        <f t="shared" si="2"/>
        <v>699.8</v>
      </c>
      <c r="J31" s="26">
        <v>0</v>
      </c>
      <c r="K31" s="26">
        <v>0</v>
      </c>
      <c r="L31" s="26">
        <v>699.8</v>
      </c>
      <c r="M31" s="26">
        <v>0</v>
      </c>
      <c r="N31" s="21">
        <f t="shared" si="3"/>
        <v>33.323809523809523</v>
      </c>
      <c r="O31" s="21">
        <v>0</v>
      </c>
      <c r="P31" s="21">
        <v>0</v>
      </c>
      <c r="Q31" s="21">
        <f t="shared" ref="Q31" si="39">L31/G31*100</f>
        <v>33.323809523809523</v>
      </c>
      <c r="R31" s="21">
        <v>0</v>
      </c>
    </row>
    <row r="32" spans="1:18" s="22" customFormat="1" ht="74.25" customHeight="1" x14ac:dyDescent="0.25">
      <c r="A32" s="18"/>
      <c r="B32" s="19" t="s">
        <v>99</v>
      </c>
      <c r="C32" s="20" t="s">
        <v>103</v>
      </c>
      <c r="D32" s="21">
        <f t="shared" si="1"/>
        <v>537</v>
      </c>
      <c r="E32" s="21">
        <v>0</v>
      </c>
      <c r="F32" s="21">
        <v>0</v>
      </c>
      <c r="G32" s="21">
        <v>537</v>
      </c>
      <c r="H32" s="21">
        <v>0</v>
      </c>
      <c r="I32" s="21">
        <f t="shared" si="2"/>
        <v>340.8</v>
      </c>
      <c r="J32" s="21">
        <v>0</v>
      </c>
      <c r="K32" s="21">
        <v>0</v>
      </c>
      <c r="L32" s="21">
        <v>340.8</v>
      </c>
      <c r="M32" s="21">
        <v>0</v>
      </c>
      <c r="N32" s="21">
        <f t="shared" si="3"/>
        <v>63.463687150837991</v>
      </c>
      <c r="O32" s="21">
        <v>0</v>
      </c>
      <c r="P32" s="21">
        <v>0</v>
      </c>
      <c r="Q32" s="21">
        <f t="shared" si="5"/>
        <v>63.463687150837991</v>
      </c>
      <c r="R32" s="21">
        <v>0</v>
      </c>
    </row>
    <row r="33" spans="1:18" s="22" customFormat="1" ht="75.75" customHeight="1" x14ac:dyDescent="0.25">
      <c r="A33" s="18"/>
      <c r="B33" s="19" t="s">
        <v>100</v>
      </c>
      <c r="C33" s="20" t="s">
        <v>102</v>
      </c>
      <c r="D33" s="21">
        <f t="shared" si="1"/>
        <v>4981.5</v>
      </c>
      <c r="E33" s="21">
        <v>0</v>
      </c>
      <c r="F33" s="21">
        <v>0</v>
      </c>
      <c r="G33" s="21">
        <v>4981.5</v>
      </c>
      <c r="H33" s="21">
        <v>0</v>
      </c>
      <c r="I33" s="21">
        <f t="shared" si="2"/>
        <v>757.1</v>
      </c>
      <c r="J33" s="21">
        <v>0</v>
      </c>
      <c r="K33" s="21">
        <v>0</v>
      </c>
      <c r="L33" s="21">
        <v>757.1</v>
      </c>
      <c r="M33" s="21">
        <v>0</v>
      </c>
      <c r="N33" s="21">
        <f t="shared" si="3"/>
        <v>15.198233463816118</v>
      </c>
      <c r="O33" s="21">
        <v>0</v>
      </c>
      <c r="P33" s="21">
        <v>0</v>
      </c>
      <c r="Q33" s="21">
        <f t="shared" si="5"/>
        <v>15.198233463816118</v>
      </c>
      <c r="R33" s="21">
        <v>0</v>
      </c>
    </row>
    <row r="34" spans="1:18" s="17" customFormat="1" ht="78.75" customHeight="1" x14ac:dyDescent="0.25">
      <c r="A34" s="13">
        <v>11</v>
      </c>
      <c r="B34" s="14" t="s">
        <v>23</v>
      </c>
      <c r="C34" s="15" t="s">
        <v>65</v>
      </c>
      <c r="D34" s="16">
        <f t="shared" si="1"/>
        <v>155</v>
      </c>
      <c r="E34" s="16">
        <v>0</v>
      </c>
      <c r="F34" s="16">
        <v>0</v>
      </c>
      <c r="G34" s="16">
        <v>155</v>
      </c>
      <c r="H34" s="16">
        <v>0</v>
      </c>
      <c r="I34" s="16">
        <f t="shared" si="2"/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3"/>
        <v>0</v>
      </c>
      <c r="O34" s="16">
        <v>0</v>
      </c>
      <c r="P34" s="16">
        <v>0</v>
      </c>
      <c r="Q34" s="16">
        <f t="shared" si="5"/>
        <v>0</v>
      </c>
      <c r="R34" s="16">
        <v>0</v>
      </c>
    </row>
    <row r="35" spans="1:18" s="17" customFormat="1" ht="75.75" customHeight="1" x14ac:dyDescent="0.25">
      <c r="A35" s="13">
        <v>12</v>
      </c>
      <c r="B35" s="14" t="s">
        <v>24</v>
      </c>
      <c r="C35" s="15" t="s">
        <v>55</v>
      </c>
      <c r="D35" s="16">
        <f t="shared" si="1"/>
        <v>567.9</v>
      </c>
      <c r="E35" s="16">
        <v>0</v>
      </c>
      <c r="F35" s="16">
        <v>0</v>
      </c>
      <c r="G35" s="16">
        <v>567.9</v>
      </c>
      <c r="H35" s="16">
        <v>0</v>
      </c>
      <c r="I35" s="16">
        <f t="shared" si="2"/>
        <v>0</v>
      </c>
      <c r="J35" s="16">
        <v>0</v>
      </c>
      <c r="K35" s="16">
        <v>0</v>
      </c>
      <c r="L35" s="16">
        <v>0</v>
      </c>
      <c r="M35" s="16">
        <v>0</v>
      </c>
      <c r="N35" s="16">
        <f t="shared" si="3"/>
        <v>0</v>
      </c>
      <c r="O35" s="16">
        <v>0</v>
      </c>
      <c r="P35" s="16">
        <v>0</v>
      </c>
      <c r="Q35" s="16">
        <f t="shared" si="5"/>
        <v>0</v>
      </c>
      <c r="R35" s="16">
        <v>0</v>
      </c>
    </row>
    <row r="36" spans="1:18" s="17" customFormat="1" ht="50.25" customHeight="1" x14ac:dyDescent="0.25">
      <c r="A36" s="13">
        <v>13</v>
      </c>
      <c r="B36" s="14" t="s">
        <v>25</v>
      </c>
      <c r="C36" s="15" t="s">
        <v>64</v>
      </c>
      <c r="D36" s="16">
        <f t="shared" si="1"/>
        <v>16687.400000000001</v>
      </c>
      <c r="E36" s="16">
        <f>E37+E38+E39+E40</f>
        <v>0</v>
      </c>
      <c r="F36" s="16">
        <f t="shared" ref="F36:G36" si="40">F37+F38+F39+F40</f>
        <v>12046.7</v>
      </c>
      <c r="G36" s="16">
        <f t="shared" si="40"/>
        <v>4640.7</v>
      </c>
      <c r="H36" s="16">
        <v>0</v>
      </c>
      <c r="I36" s="16">
        <f t="shared" si="2"/>
        <v>723.6</v>
      </c>
      <c r="J36" s="16">
        <f t="shared" ref="J36:L36" si="41">J37+J38+J39+J40</f>
        <v>0</v>
      </c>
      <c r="K36" s="16">
        <f t="shared" si="41"/>
        <v>0</v>
      </c>
      <c r="L36" s="16">
        <f t="shared" si="41"/>
        <v>723.6</v>
      </c>
      <c r="M36" s="16">
        <v>0</v>
      </c>
      <c r="N36" s="16">
        <f t="shared" si="3"/>
        <v>4.3362057600345167</v>
      </c>
      <c r="O36" s="16">
        <v>0</v>
      </c>
      <c r="P36" s="16">
        <f t="shared" si="4"/>
        <v>0</v>
      </c>
      <c r="Q36" s="16">
        <f t="shared" si="5"/>
        <v>15.592475273126899</v>
      </c>
      <c r="R36" s="16">
        <v>0</v>
      </c>
    </row>
    <row r="37" spans="1:18" s="22" customFormat="1" ht="65.25" customHeight="1" x14ac:dyDescent="0.25">
      <c r="A37" s="18"/>
      <c r="B37" s="19" t="s">
        <v>84</v>
      </c>
      <c r="C37" s="20" t="s">
        <v>64</v>
      </c>
      <c r="D37" s="21">
        <f t="shared" ref="D37:D40" si="42">E37+F37+G37</f>
        <v>541.79999999999995</v>
      </c>
      <c r="E37" s="21">
        <v>0</v>
      </c>
      <c r="F37" s="21">
        <v>0</v>
      </c>
      <c r="G37" s="21">
        <v>541.79999999999995</v>
      </c>
      <c r="H37" s="21">
        <v>0</v>
      </c>
      <c r="I37" s="21">
        <f t="shared" ref="I37:I40" si="43">J37+K37+L37</f>
        <v>0</v>
      </c>
      <c r="J37" s="21">
        <v>0</v>
      </c>
      <c r="K37" s="21">
        <v>0</v>
      </c>
      <c r="L37" s="21">
        <v>0</v>
      </c>
      <c r="M37" s="21">
        <v>0</v>
      </c>
      <c r="N37" s="21">
        <f t="shared" ref="N37:N40" si="44">I37/D37*100</f>
        <v>0</v>
      </c>
      <c r="O37" s="21">
        <v>0</v>
      </c>
      <c r="P37" s="21">
        <v>0</v>
      </c>
      <c r="Q37" s="21">
        <f t="shared" ref="Q37:Q39" si="45">L37/G37*100</f>
        <v>0</v>
      </c>
      <c r="R37" s="21">
        <v>0</v>
      </c>
    </row>
    <row r="38" spans="1:18" s="22" customFormat="1" ht="48.75" customHeight="1" x14ac:dyDescent="0.25">
      <c r="A38" s="18"/>
      <c r="B38" s="19" t="s">
        <v>85</v>
      </c>
      <c r="C38" s="20" t="s">
        <v>64</v>
      </c>
      <c r="D38" s="21">
        <f t="shared" si="42"/>
        <v>1461.6</v>
      </c>
      <c r="E38" s="21">
        <v>0</v>
      </c>
      <c r="F38" s="21">
        <v>1461.6</v>
      </c>
      <c r="G38" s="21">
        <v>0</v>
      </c>
      <c r="H38" s="21">
        <v>0</v>
      </c>
      <c r="I38" s="21">
        <f t="shared" si="43"/>
        <v>0</v>
      </c>
      <c r="J38" s="21">
        <v>0</v>
      </c>
      <c r="K38" s="21">
        <v>0</v>
      </c>
      <c r="L38" s="21">
        <v>0</v>
      </c>
      <c r="M38" s="21">
        <v>0</v>
      </c>
      <c r="N38" s="21">
        <f t="shared" si="44"/>
        <v>0</v>
      </c>
      <c r="O38" s="21">
        <v>0</v>
      </c>
      <c r="P38" s="21">
        <f t="shared" ref="P38:P40" si="46">K38/F38*100</f>
        <v>0</v>
      </c>
      <c r="Q38" s="21">
        <v>0</v>
      </c>
      <c r="R38" s="21">
        <v>0</v>
      </c>
    </row>
    <row r="39" spans="1:18" s="22" customFormat="1" ht="132" customHeight="1" x14ac:dyDescent="0.25">
      <c r="A39" s="18"/>
      <c r="B39" s="19" t="s">
        <v>86</v>
      </c>
      <c r="C39" s="20" t="s">
        <v>105</v>
      </c>
      <c r="D39" s="21">
        <f t="shared" si="42"/>
        <v>4098.8999999999996</v>
      </c>
      <c r="E39" s="21">
        <v>0</v>
      </c>
      <c r="F39" s="21">
        <v>0</v>
      </c>
      <c r="G39" s="21">
        <v>4098.8999999999996</v>
      </c>
      <c r="H39" s="21">
        <v>0</v>
      </c>
      <c r="I39" s="21">
        <f t="shared" si="43"/>
        <v>723.6</v>
      </c>
      <c r="J39" s="21">
        <v>0</v>
      </c>
      <c r="K39" s="21">
        <v>0</v>
      </c>
      <c r="L39" s="21">
        <v>723.6</v>
      </c>
      <c r="M39" s="21">
        <v>0</v>
      </c>
      <c r="N39" s="21">
        <f t="shared" si="44"/>
        <v>17.653516797189493</v>
      </c>
      <c r="O39" s="21">
        <v>0</v>
      </c>
      <c r="P39" s="21">
        <v>0</v>
      </c>
      <c r="Q39" s="21">
        <f t="shared" si="45"/>
        <v>17.653516797189493</v>
      </c>
      <c r="R39" s="21">
        <v>0</v>
      </c>
    </row>
    <row r="40" spans="1:18" s="22" customFormat="1" ht="192.75" customHeight="1" x14ac:dyDescent="0.25">
      <c r="A40" s="18"/>
      <c r="B40" s="19" t="s">
        <v>113</v>
      </c>
      <c r="C40" s="20" t="s">
        <v>64</v>
      </c>
      <c r="D40" s="21">
        <f t="shared" si="42"/>
        <v>10585.1</v>
      </c>
      <c r="E40" s="21">
        <v>0</v>
      </c>
      <c r="F40" s="21">
        <v>10585.1</v>
      </c>
      <c r="G40" s="21">
        <v>0</v>
      </c>
      <c r="H40" s="21">
        <v>0</v>
      </c>
      <c r="I40" s="21">
        <f t="shared" si="43"/>
        <v>0</v>
      </c>
      <c r="J40" s="21">
        <v>0</v>
      </c>
      <c r="K40" s="21">
        <v>0</v>
      </c>
      <c r="L40" s="21">
        <v>0</v>
      </c>
      <c r="M40" s="21">
        <v>0</v>
      </c>
      <c r="N40" s="21">
        <f t="shared" si="44"/>
        <v>0</v>
      </c>
      <c r="O40" s="21">
        <v>0</v>
      </c>
      <c r="P40" s="21">
        <f t="shared" si="46"/>
        <v>0</v>
      </c>
      <c r="Q40" s="21">
        <v>0</v>
      </c>
      <c r="R40" s="21">
        <v>0</v>
      </c>
    </row>
    <row r="41" spans="1:18" s="17" customFormat="1" ht="41.25" customHeight="1" x14ac:dyDescent="0.25">
      <c r="A41" s="13">
        <v>14</v>
      </c>
      <c r="B41" s="14" t="s">
        <v>26</v>
      </c>
      <c r="C41" s="15" t="s">
        <v>62</v>
      </c>
      <c r="D41" s="16">
        <f t="shared" si="1"/>
        <v>155</v>
      </c>
      <c r="E41" s="16">
        <v>0</v>
      </c>
      <c r="F41" s="16">
        <v>0</v>
      </c>
      <c r="G41" s="16">
        <v>155</v>
      </c>
      <c r="H41" s="16">
        <v>0</v>
      </c>
      <c r="I41" s="16">
        <f t="shared" si="2"/>
        <v>98</v>
      </c>
      <c r="J41" s="16">
        <v>0</v>
      </c>
      <c r="K41" s="16">
        <v>0</v>
      </c>
      <c r="L41" s="16">
        <v>98</v>
      </c>
      <c r="M41" s="16">
        <v>0</v>
      </c>
      <c r="N41" s="16">
        <f t="shared" si="3"/>
        <v>63.225806451612897</v>
      </c>
      <c r="O41" s="16">
        <v>0</v>
      </c>
      <c r="P41" s="16">
        <v>0</v>
      </c>
      <c r="Q41" s="16">
        <f t="shared" si="5"/>
        <v>63.225806451612897</v>
      </c>
      <c r="R41" s="16">
        <v>0</v>
      </c>
    </row>
    <row r="42" spans="1:18" s="17" customFormat="1" ht="73.5" customHeight="1" x14ac:dyDescent="0.25">
      <c r="A42" s="13">
        <v>15</v>
      </c>
      <c r="B42" s="14" t="s">
        <v>27</v>
      </c>
      <c r="C42" s="15" t="s">
        <v>47</v>
      </c>
      <c r="D42" s="16">
        <f t="shared" si="1"/>
        <v>39823.300000000003</v>
      </c>
      <c r="E42" s="16">
        <v>0</v>
      </c>
      <c r="F42" s="16">
        <v>500</v>
      </c>
      <c r="G42" s="16">
        <v>39323.300000000003</v>
      </c>
      <c r="H42" s="16">
        <v>0</v>
      </c>
      <c r="I42" s="16">
        <f t="shared" si="2"/>
        <v>6859.6</v>
      </c>
      <c r="J42" s="16">
        <v>0</v>
      </c>
      <c r="K42" s="16">
        <v>0</v>
      </c>
      <c r="L42" s="16">
        <v>6859.6</v>
      </c>
      <c r="M42" s="16">
        <v>0</v>
      </c>
      <c r="N42" s="16">
        <f t="shared" si="3"/>
        <v>17.225091843217413</v>
      </c>
      <c r="O42" s="16">
        <v>0</v>
      </c>
      <c r="P42" s="16">
        <v>0</v>
      </c>
      <c r="Q42" s="16">
        <f t="shared" si="5"/>
        <v>17.444110743503217</v>
      </c>
      <c r="R42" s="16">
        <v>0</v>
      </c>
    </row>
    <row r="43" spans="1:18" s="17" customFormat="1" ht="77.25" customHeight="1" x14ac:dyDescent="0.25">
      <c r="A43" s="13">
        <v>16</v>
      </c>
      <c r="B43" s="14" t="s">
        <v>28</v>
      </c>
      <c r="C43" s="15" t="s">
        <v>53</v>
      </c>
      <c r="D43" s="16">
        <f>E43+F43+G43</f>
        <v>3176.1</v>
      </c>
      <c r="E43" s="16">
        <f>E44+E45</f>
        <v>0</v>
      </c>
      <c r="F43" s="16">
        <f>F44+F45</f>
        <v>0</v>
      </c>
      <c r="G43" s="16">
        <f>G44+G45</f>
        <v>3176.1</v>
      </c>
      <c r="H43" s="16">
        <f>H44+H45</f>
        <v>0</v>
      </c>
      <c r="I43" s="16">
        <f t="shared" si="2"/>
        <v>0</v>
      </c>
      <c r="J43" s="16">
        <f>J44+J45</f>
        <v>0</v>
      </c>
      <c r="K43" s="16">
        <f t="shared" ref="K43:M43" si="47">K44+K45</f>
        <v>0</v>
      </c>
      <c r="L43" s="16">
        <f t="shared" si="47"/>
        <v>0</v>
      </c>
      <c r="M43" s="16">
        <f t="shared" si="47"/>
        <v>0</v>
      </c>
      <c r="N43" s="16">
        <f t="shared" si="3"/>
        <v>0</v>
      </c>
      <c r="O43" s="16">
        <v>0</v>
      </c>
      <c r="P43" s="16">
        <v>0</v>
      </c>
      <c r="Q43" s="16">
        <f t="shared" si="5"/>
        <v>0</v>
      </c>
      <c r="R43" s="16">
        <v>0</v>
      </c>
    </row>
    <row r="44" spans="1:18" s="22" customFormat="1" ht="75" customHeight="1" x14ac:dyDescent="0.25">
      <c r="A44" s="18"/>
      <c r="B44" s="19" t="s">
        <v>76</v>
      </c>
      <c r="C44" s="20" t="s">
        <v>53</v>
      </c>
      <c r="D44" s="21">
        <f t="shared" ref="D44" si="48">E44+F44+G44</f>
        <v>165</v>
      </c>
      <c r="E44" s="21">
        <v>0</v>
      </c>
      <c r="F44" s="21">
        <v>0</v>
      </c>
      <c r="G44" s="21">
        <v>165</v>
      </c>
      <c r="H44" s="21">
        <v>0</v>
      </c>
      <c r="I44" s="21">
        <f t="shared" ref="I44" si="49">J44+K44+L44</f>
        <v>0</v>
      </c>
      <c r="J44" s="21">
        <v>0</v>
      </c>
      <c r="K44" s="21">
        <v>0</v>
      </c>
      <c r="L44" s="21">
        <v>0</v>
      </c>
      <c r="M44" s="21">
        <v>0</v>
      </c>
      <c r="N44" s="21">
        <f t="shared" ref="N44" si="50">I44/D44*100</f>
        <v>0</v>
      </c>
      <c r="O44" s="21">
        <v>0</v>
      </c>
      <c r="P44" s="21">
        <v>0</v>
      </c>
      <c r="Q44" s="21">
        <f t="shared" ref="Q44" si="51">L44/G44*100</f>
        <v>0</v>
      </c>
      <c r="R44" s="21">
        <v>0</v>
      </c>
    </row>
    <row r="45" spans="1:18" s="22" customFormat="1" ht="86.25" customHeight="1" x14ac:dyDescent="0.25">
      <c r="A45" s="18"/>
      <c r="B45" s="19" t="s">
        <v>77</v>
      </c>
      <c r="C45" s="20" t="s">
        <v>53</v>
      </c>
      <c r="D45" s="21">
        <f t="shared" ref="D45" si="52">E45+F45+G45</f>
        <v>3011.1</v>
      </c>
      <c r="E45" s="21">
        <v>0</v>
      </c>
      <c r="F45" s="21">
        <v>0</v>
      </c>
      <c r="G45" s="21">
        <v>3011.1</v>
      </c>
      <c r="H45" s="21">
        <v>0</v>
      </c>
      <c r="I45" s="21">
        <f t="shared" ref="I45" si="53">J45+K45+L45</f>
        <v>0</v>
      </c>
      <c r="J45" s="21">
        <v>0</v>
      </c>
      <c r="K45" s="21">
        <v>0</v>
      </c>
      <c r="L45" s="21">
        <v>0</v>
      </c>
      <c r="M45" s="21">
        <v>0</v>
      </c>
      <c r="N45" s="21">
        <f t="shared" ref="N45" si="54">I45/D45*100</f>
        <v>0</v>
      </c>
      <c r="O45" s="21">
        <v>0</v>
      </c>
      <c r="P45" s="21">
        <v>0</v>
      </c>
      <c r="Q45" s="21">
        <f t="shared" ref="Q45" si="55">L45/G45*100</f>
        <v>0</v>
      </c>
      <c r="R45" s="21">
        <v>0</v>
      </c>
    </row>
    <row r="46" spans="1:18" s="17" customFormat="1" ht="77.25" customHeight="1" x14ac:dyDescent="0.25">
      <c r="A46" s="13">
        <v>17</v>
      </c>
      <c r="B46" s="14" t="s">
        <v>29</v>
      </c>
      <c r="C46" s="15" t="s">
        <v>53</v>
      </c>
      <c r="D46" s="16">
        <f t="shared" si="1"/>
        <v>93078.2</v>
      </c>
      <c r="E46" s="16">
        <v>0</v>
      </c>
      <c r="F46" s="16">
        <v>0</v>
      </c>
      <c r="G46" s="16">
        <v>93078.2</v>
      </c>
      <c r="H46" s="16">
        <v>0</v>
      </c>
      <c r="I46" s="16">
        <f t="shared" si="2"/>
        <v>76765.2</v>
      </c>
      <c r="J46" s="16">
        <v>0</v>
      </c>
      <c r="K46" s="16">
        <v>0</v>
      </c>
      <c r="L46" s="16">
        <v>76765.2</v>
      </c>
      <c r="M46" s="16">
        <v>0</v>
      </c>
      <c r="N46" s="16">
        <f t="shared" si="3"/>
        <v>82.473876804665323</v>
      </c>
      <c r="O46" s="16">
        <v>0</v>
      </c>
      <c r="P46" s="16">
        <v>0</v>
      </c>
      <c r="Q46" s="16">
        <f t="shared" si="5"/>
        <v>82.473876804665323</v>
      </c>
      <c r="R46" s="16">
        <v>0</v>
      </c>
    </row>
    <row r="47" spans="1:18" s="17" customFormat="1" ht="75" customHeight="1" x14ac:dyDescent="0.25">
      <c r="A47" s="13">
        <v>18</v>
      </c>
      <c r="B47" s="14" t="s">
        <v>30</v>
      </c>
      <c r="C47" s="15" t="s">
        <v>53</v>
      </c>
      <c r="D47" s="16">
        <f t="shared" si="1"/>
        <v>2130.4</v>
      </c>
      <c r="E47" s="16">
        <v>0</v>
      </c>
      <c r="F47" s="16">
        <v>0</v>
      </c>
      <c r="G47" s="16">
        <v>2130.4</v>
      </c>
      <c r="H47" s="16">
        <v>0</v>
      </c>
      <c r="I47" s="16">
        <f t="shared" si="2"/>
        <v>0</v>
      </c>
      <c r="J47" s="16">
        <v>0</v>
      </c>
      <c r="K47" s="16">
        <v>0</v>
      </c>
      <c r="L47" s="16">
        <v>0</v>
      </c>
      <c r="M47" s="16">
        <v>0</v>
      </c>
      <c r="N47" s="16">
        <f t="shared" si="3"/>
        <v>0</v>
      </c>
      <c r="O47" s="16">
        <v>0</v>
      </c>
      <c r="P47" s="16">
        <v>0</v>
      </c>
      <c r="Q47" s="16">
        <f t="shared" si="5"/>
        <v>0</v>
      </c>
      <c r="R47" s="16">
        <v>0</v>
      </c>
    </row>
    <row r="48" spans="1:18" s="17" customFormat="1" ht="76.5" customHeight="1" x14ac:dyDescent="0.25">
      <c r="A48" s="13">
        <v>19</v>
      </c>
      <c r="B48" s="14" t="s">
        <v>31</v>
      </c>
      <c r="C48" s="15" t="s">
        <v>53</v>
      </c>
      <c r="D48" s="16">
        <f t="shared" si="1"/>
        <v>100</v>
      </c>
      <c r="E48" s="16">
        <v>0</v>
      </c>
      <c r="F48" s="16">
        <v>0</v>
      </c>
      <c r="G48" s="16">
        <v>100</v>
      </c>
      <c r="H48" s="16">
        <v>0</v>
      </c>
      <c r="I48" s="16">
        <f t="shared" si="2"/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3"/>
        <v>0</v>
      </c>
      <c r="O48" s="16">
        <v>0</v>
      </c>
      <c r="P48" s="16">
        <v>0</v>
      </c>
      <c r="Q48" s="16">
        <f t="shared" si="5"/>
        <v>0</v>
      </c>
      <c r="R48" s="16">
        <v>0</v>
      </c>
    </row>
    <row r="49" spans="1:18" s="17" customFormat="1" ht="109.5" customHeight="1" x14ac:dyDescent="0.25">
      <c r="A49" s="13">
        <v>20</v>
      </c>
      <c r="B49" s="14" t="s">
        <v>32</v>
      </c>
      <c r="C49" s="15" t="s">
        <v>52</v>
      </c>
      <c r="D49" s="16">
        <f t="shared" si="1"/>
        <v>43504.6</v>
      </c>
      <c r="E49" s="16">
        <f>E50+E51</f>
        <v>8193.5</v>
      </c>
      <c r="F49" s="16">
        <f t="shared" ref="F49:M49" si="56">F50+F51</f>
        <v>32813.4</v>
      </c>
      <c r="G49" s="16">
        <f t="shared" si="56"/>
        <v>2497.6999999999998</v>
      </c>
      <c r="H49" s="16">
        <f t="shared" si="56"/>
        <v>0</v>
      </c>
      <c r="I49" s="16">
        <f t="shared" si="56"/>
        <v>990.4</v>
      </c>
      <c r="J49" s="16">
        <f t="shared" si="56"/>
        <v>0</v>
      </c>
      <c r="K49" s="16">
        <f t="shared" si="56"/>
        <v>0</v>
      </c>
      <c r="L49" s="16">
        <f t="shared" si="56"/>
        <v>990.4</v>
      </c>
      <c r="M49" s="16">
        <f t="shared" si="56"/>
        <v>0</v>
      </c>
      <c r="N49" s="16">
        <f t="shared" si="3"/>
        <v>2.2765408715400213</v>
      </c>
      <c r="O49" s="16">
        <v>0</v>
      </c>
      <c r="P49" s="16">
        <f t="shared" si="4"/>
        <v>0</v>
      </c>
      <c r="Q49" s="16">
        <f t="shared" si="5"/>
        <v>39.652480281859312</v>
      </c>
      <c r="R49" s="16">
        <v>0</v>
      </c>
    </row>
    <row r="50" spans="1:18" s="22" customFormat="1" ht="37.5" customHeight="1" x14ac:dyDescent="0.25">
      <c r="A50" s="18"/>
      <c r="B50" s="19" t="s">
        <v>78</v>
      </c>
      <c r="C50" s="20" t="s">
        <v>52</v>
      </c>
      <c r="D50" s="21">
        <f t="shared" ref="D50" si="57">E50+F50+G50</f>
        <v>2497.6999999999998</v>
      </c>
      <c r="E50" s="21">
        <v>0</v>
      </c>
      <c r="F50" s="21">
        <v>0</v>
      </c>
      <c r="G50" s="21">
        <v>2497.6999999999998</v>
      </c>
      <c r="H50" s="21">
        <v>0</v>
      </c>
      <c r="I50" s="21">
        <f t="shared" ref="I50" si="58">J50+K50+L50</f>
        <v>990.4</v>
      </c>
      <c r="J50" s="21">
        <v>0</v>
      </c>
      <c r="K50" s="21">
        <v>0</v>
      </c>
      <c r="L50" s="21">
        <v>990.4</v>
      </c>
      <c r="M50" s="21">
        <v>0</v>
      </c>
      <c r="N50" s="21">
        <f t="shared" ref="N50" si="59">I50/D50*100</f>
        <v>39.652480281859312</v>
      </c>
      <c r="O50" s="21">
        <v>0</v>
      </c>
      <c r="P50" s="21">
        <v>0</v>
      </c>
      <c r="Q50" s="21">
        <f t="shared" ref="Q50" si="60">L50/G50*100</f>
        <v>39.652480281859312</v>
      </c>
      <c r="R50" s="21">
        <v>0</v>
      </c>
    </row>
    <row r="51" spans="1:18" s="22" customFormat="1" ht="113.25" customHeight="1" x14ac:dyDescent="0.25">
      <c r="A51" s="18"/>
      <c r="B51" s="19" t="s">
        <v>114</v>
      </c>
      <c r="C51" s="20" t="s">
        <v>52</v>
      </c>
      <c r="D51" s="21">
        <f t="shared" ref="D51" si="61">E51+F51+G51</f>
        <v>41006.9</v>
      </c>
      <c r="E51" s="21">
        <v>8193.5</v>
      </c>
      <c r="F51" s="21">
        <v>32813.4</v>
      </c>
      <c r="G51" s="21">
        <v>0</v>
      </c>
      <c r="H51" s="21">
        <v>0</v>
      </c>
      <c r="I51" s="21">
        <f t="shared" ref="I51" si="62">J51+K51+L51</f>
        <v>0</v>
      </c>
      <c r="J51" s="21">
        <v>0</v>
      </c>
      <c r="K51" s="21">
        <v>0</v>
      </c>
      <c r="L51" s="21">
        <v>0</v>
      </c>
      <c r="M51" s="21">
        <v>0</v>
      </c>
      <c r="N51" s="21">
        <f t="shared" ref="N51" si="63">I51/D51*100</f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s="17" customFormat="1" ht="99" customHeight="1" x14ac:dyDescent="0.25">
      <c r="A52" s="13">
        <v>21</v>
      </c>
      <c r="B52" s="28" t="s">
        <v>11</v>
      </c>
      <c r="C52" s="15" t="s">
        <v>46</v>
      </c>
      <c r="D52" s="16">
        <f t="shared" si="1"/>
        <v>12606.9</v>
      </c>
      <c r="E52" s="16">
        <v>0</v>
      </c>
      <c r="F52" s="16">
        <v>0</v>
      </c>
      <c r="G52" s="16">
        <v>12606.9</v>
      </c>
      <c r="H52" s="16">
        <v>0</v>
      </c>
      <c r="I52" s="16">
        <f t="shared" si="2"/>
        <v>1942.8</v>
      </c>
      <c r="J52" s="16">
        <v>0</v>
      </c>
      <c r="K52" s="16">
        <v>0</v>
      </c>
      <c r="L52" s="16">
        <v>1942.8</v>
      </c>
      <c r="M52" s="16">
        <v>0</v>
      </c>
      <c r="N52" s="16">
        <f t="shared" si="3"/>
        <v>15.410608476310591</v>
      </c>
      <c r="O52" s="16">
        <v>0</v>
      </c>
      <c r="P52" s="16">
        <v>0</v>
      </c>
      <c r="Q52" s="16">
        <f t="shared" si="5"/>
        <v>15.410608476310591</v>
      </c>
      <c r="R52" s="16">
        <v>0</v>
      </c>
    </row>
    <row r="53" spans="1:18" s="17" customFormat="1" ht="110.25" customHeight="1" x14ac:dyDescent="0.25">
      <c r="A53" s="13">
        <v>22</v>
      </c>
      <c r="B53" s="14" t="s">
        <v>33</v>
      </c>
      <c r="C53" s="15" t="s">
        <v>53</v>
      </c>
      <c r="D53" s="16">
        <f t="shared" si="1"/>
        <v>97.5</v>
      </c>
      <c r="E53" s="16">
        <v>0</v>
      </c>
      <c r="F53" s="16">
        <v>0</v>
      </c>
      <c r="G53" s="16">
        <v>97.5</v>
      </c>
      <c r="H53" s="16">
        <v>0</v>
      </c>
      <c r="I53" s="16">
        <f t="shared" si="2"/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3"/>
        <v>0</v>
      </c>
      <c r="O53" s="16">
        <v>0</v>
      </c>
      <c r="P53" s="16">
        <v>0</v>
      </c>
      <c r="Q53" s="16">
        <f t="shared" si="5"/>
        <v>0</v>
      </c>
      <c r="R53" s="16">
        <v>0</v>
      </c>
    </row>
    <row r="54" spans="1:18" s="17" customFormat="1" ht="89.25" customHeight="1" x14ac:dyDescent="0.25">
      <c r="A54" s="13">
        <v>23</v>
      </c>
      <c r="B54" s="14" t="s">
        <v>34</v>
      </c>
      <c r="C54" s="15" t="s">
        <v>50</v>
      </c>
      <c r="D54" s="16">
        <f t="shared" si="1"/>
        <v>105</v>
      </c>
      <c r="E54" s="16">
        <v>0</v>
      </c>
      <c r="F54" s="16">
        <v>0</v>
      </c>
      <c r="G54" s="16">
        <v>105</v>
      </c>
      <c r="H54" s="16">
        <v>0</v>
      </c>
      <c r="I54" s="16">
        <f t="shared" si="2"/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si="3"/>
        <v>0</v>
      </c>
      <c r="O54" s="16">
        <v>0</v>
      </c>
      <c r="P54" s="16">
        <v>0</v>
      </c>
      <c r="Q54" s="16">
        <f t="shared" si="5"/>
        <v>0</v>
      </c>
      <c r="R54" s="16">
        <v>0</v>
      </c>
    </row>
    <row r="55" spans="1:18" s="17" customFormat="1" ht="78" customHeight="1" x14ac:dyDescent="0.25">
      <c r="A55" s="13">
        <v>24</v>
      </c>
      <c r="B55" s="14" t="s">
        <v>35</v>
      </c>
      <c r="C55" s="15" t="s">
        <v>50</v>
      </c>
      <c r="D55" s="16">
        <f t="shared" si="1"/>
        <v>62</v>
      </c>
      <c r="E55" s="16">
        <v>0</v>
      </c>
      <c r="F55" s="16">
        <v>0</v>
      </c>
      <c r="G55" s="16">
        <v>62</v>
      </c>
      <c r="H55" s="16">
        <v>0</v>
      </c>
      <c r="I55" s="16">
        <f t="shared" si="2"/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3"/>
        <v>0</v>
      </c>
      <c r="O55" s="16">
        <v>0</v>
      </c>
      <c r="P55" s="16">
        <v>0</v>
      </c>
      <c r="Q55" s="16">
        <f t="shared" si="5"/>
        <v>0</v>
      </c>
      <c r="R55" s="16">
        <v>0</v>
      </c>
    </row>
    <row r="56" spans="1:18" s="17" customFormat="1" ht="102.75" customHeight="1" x14ac:dyDescent="0.25">
      <c r="A56" s="13">
        <v>25</v>
      </c>
      <c r="B56" s="14" t="s">
        <v>36</v>
      </c>
      <c r="C56" s="15" t="s">
        <v>50</v>
      </c>
      <c r="D56" s="16">
        <f t="shared" si="1"/>
        <v>27</v>
      </c>
      <c r="E56" s="16">
        <v>0</v>
      </c>
      <c r="F56" s="16">
        <v>0</v>
      </c>
      <c r="G56" s="16">
        <v>27</v>
      </c>
      <c r="H56" s="16">
        <v>0</v>
      </c>
      <c r="I56" s="16">
        <f t="shared" si="2"/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3"/>
        <v>0</v>
      </c>
      <c r="O56" s="16">
        <v>0</v>
      </c>
      <c r="P56" s="16">
        <v>0</v>
      </c>
      <c r="Q56" s="16">
        <f t="shared" si="5"/>
        <v>0</v>
      </c>
      <c r="R56" s="16">
        <v>0</v>
      </c>
    </row>
    <row r="57" spans="1:18" s="17" customFormat="1" ht="72.75" customHeight="1" x14ac:dyDescent="0.25">
      <c r="A57" s="13">
        <v>26</v>
      </c>
      <c r="B57" s="14" t="s">
        <v>37</v>
      </c>
      <c r="C57" s="15" t="s">
        <v>50</v>
      </c>
      <c r="D57" s="16">
        <f t="shared" si="1"/>
        <v>16833.5</v>
      </c>
      <c r="E57" s="16">
        <f>E58+E59</f>
        <v>0</v>
      </c>
      <c r="F57" s="16">
        <f t="shared" ref="F57:G57" si="64">F58+F59</f>
        <v>132</v>
      </c>
      <c r="G57" s="16">
        <f t="shared" si="64"/>
        <v>16701.5</v>
      </c>
      <c r="H57" s="16">
        <v>0</v>
      </c>
      <c r="I57" s="16">
        <f t="shared" si="2"/>
        <v>2809.8</v>
      </c>
      <c r="J57" s="16">
        <f t="shared" ref="J57:L57" si="65">J58+J59</f>
        <v>0</v>
      </c>
      <c r="K57" s="16">
        <f t="shared" si="65"/>
        <v>0</v>
      </c>
      <c r="L57" s="16">
        <f t="shared" si="65"/>
        <v>2809.8</v>
      </c>
      <c r="M57" s="16">
        <v>0</v>
      </c>
      <c r="N57" s="16">
        <f t="shared" si="3"/>
        <v>16.691715923604718</v>
      </c>
      <c r="O57" s="16">
        <v>0</v>
      </c>
      <c r="P57" s="16">
        <f t="shared" si="4"/>
        <v>0</v>
      </c>
      <c r="Q57" s="16">
        <f t="shared" si="5"/>
        <v>16.823638595335748</v>
      </c>
      <c r="R57" s="16">
        <v>0</v>
      </c>
    </row>
    <row r="58" spans="1:18" s="22" customFormat="1" ht="152.25" customHeight="1" x14ac:dyDescent="0.25">
      <c r="A58" s="18"/>
      <c r="B58" s="29" t="s">
        <v>72</v>
      </c>
      <c r="C58" s="18" t="s">
        <v>74</v>
      </c>
      <c r="D58" s="21">
        <f t="shared" ref="D58:D59" si="66">E58+F58+G58</f>
        <v>7147.8</v>
      </c>
      <c r="E58" s="21">
        <v>0</v>
      </c>
      <c r="F58" s="21">
        <v>132</v>
      </c>
      <c r="G58" s="21">
        <v>7015.8</v>
      </c>
      <c r="H58" s="21">
        <v>0</v>
      </c>
      <c r="I58" s="21">
        <f t="shared" ref="I58:I59" si="67">J58+K58+L58</f>
        <v>1233</v>
      </c>
      <c r="J58" s="21">
        <v>0</v>
      </c>
      <c r="K58" s="21">
        <v>0</v>
      </c>
      <c r="L58" s="21">
        <v>1233</v>
      </c>
      <c r="M58" s="21">
        <v>0</v>
      </c>
      <c r="N58" s="21">
        <f t="shared" ref="N58:N59" si="68">I58/D58*100</f>
        <v>17.250062956434149</v>
      </c>
      <c r="O58" s="21">
        <v>0</v>
      </c>
      <c r="P58" s="21">
        <f t="shared" ref="P58" si="69">K58/F58*100</f>
        <v>0</v>
      </c>
      <c r="Q58" s="21">
        <f t="shared" ref="Q58:Q59" si="70">L58/G58*100</f>
        <v>17.574617292397161</v>
      </c>
      <c r="R58" s="21">
        <v>0</v>
      </c>
    </row>
    <row r="59" spans="1:18" s="22" customFormat="1" ht="102" customHeight="1" x14ac:dyDescent="0.25">
      <c r="A59" s="18"/>
      <c r="B59" s="19" t="s">
        <v>73</v>
      </c>
      <c r="C59" s="20" t="s">
        <v>75</v>
      </c>
      <c r="D59" s="21">
        <f t="shared" si="66"/>
        <v>9685.7000000000007</v>
      </c>
      <c r="E59" s="21">
        <v>0</v>
      </c>
      <c r="F59" s="21">
        <v>0</v>
      </c>
      <c r="G59" s="21">
        <v>9685.7000000000007</v>
      </c>
      <c r="H59" s="21">
        <v>0</v>
      </c>
      <c r="I59" s="21">
        <f t="shared" si="67"/>
        <v>1576.8</v>
      </c>
      <c r="J59" s="21">
        <v>0</v>
      </c>
      <c r="K59" s="21">
        <v>0</v>
      </c>
      <c r="L59" s="21">
        <f>1570.1+6.7</f>
        <v>1576.8</v>
      </c>
      <c r="M59" s="21">
        <v>0</v>
      </c>
      <c r="N59" s="21">
        <f t="shared" si="68"/>
        <v>16.279670029011843</v>
      </c>
      <c r="O59" s="21">
        <v>0</v>
      </c>
      <c r="P59" s="21">
        <v>0</v>
      </c>
      <c r="Q59" s="21">
        <f t="shared" si="70"/>
        <v>16.279670029011843</v>
      </c>
      <c r="R59" s="21">
        <v>0</v>
      </c>
    </row>
    <row r="60" spans="1:18" s="17" customFormat="1" ht="136.5" customHeight="1" x14ac:dyDescent="0.25">
      <c r="A60" s="13">
        <v>27</v>
      </c>
      <c r="B60" s="14" t="s">
        <v>38</v>
      </c>
      <c r="C60" s="15" t="s">
        <v>66</v>
      </c>
      <c r="D60" s="16">
        <f t="shared" si="1"/>
        <v>11135.5</v>
      </c>
      <c r="E60" s="16">
        <v>0</v>
      </c>
      <c r="F60" s="16">
        <v>0</v>
      </c>
      <c r="G60" s="16">
        <v>11135.5</v>
      </c>
      <c r="H60" s="16">
        <v>0</v>
      </c>
      <c r="I60" s="16">
        <f t="shared" si="2"/>
        <v>3989.3</v>
      </c>
      <c r="J60" s="16">
        <v>0</v>
      </c>
      <c r="K60" s="16">
        <v>0</v>
      </c>
      <c r="L60" s="16">
        <v>3989.3</v>
      </c>
      <c r="M60" s="16">
        <v>0</v>
      </c>
      <c r="N60" s="16">
        <f t="shared" si="3"/>
        <v>35.825063984553907</v>
      </c>
      <c r="O60" s="16">
        <v>0</v>
      </c>
      <c r="P60" s="16">
        <v>0</v>
      </c>
      <c r="Q60" s="16">
        <f t="shared" si="5"/>
        <v>35.825063984553907</v>
      </c>
      <c r="R60" s="16">
        <v>0</v>
      </c>
    </row>
    <row r="61" spans="1:18" s="17" customFormat="1" ht="73.5" customHeight="1" x14ac:dyDescent="0.25">
      <c r="A61" s="13">
        <v>28</v>
      </c>
      <c r="B61" s="14" t="s">
        <v>10</v>
      </c>
      <c r="C61" s="15" t="s">
        <v>45</v>
      </c>
      <c r="D61" s="16">
        <f t="shared" si="1"/>
        <v>150</v>
      </c>
      <c r="E61" s="16">
        <v>0</v>
      </c>
      <c r="F61" s="16">
        <v>0</v>
      </c>
      <c r="G61" s="16">
        <v>150</v>
      </c>
      <c r="H61" s="16">
        <v>0</v>
      </c>
      <c r="I61" s="16">
        <f t="shared" si="2"/>
        <v>2</v>
      </c>
      <c r="J61" s="16">
        <v>0</v>
      </c>
      <c r="K61" s="16">
        <v>0</v>
      </c>
      <c r="L61" s="16">
        <v>2</v>
      </c>
      <c r="M61" s="16">
        <v>0</v>
      </c>
      <c r="N61" s="16">
        <f t="shared" si="3"/>
        <v>1.3333333333333335</v>
      </c>
      <c r="O61" s="16">
        <v>0</v>
      </c>
      <c r="P61" s="16">
        <v>0</v>
      </c>
      <c r="Q61" s="16">
        <f t="shared" si="5"/>
        <v>1.3333333333333335</v>
      </c>
      <c r="R61" s="16">
        <v>0</v>
      </c>
    </row>
    <row r="62" spans="1:18" s="17" customFormat="1" ht="73.5" customHeight="1" x14ac:dyDescent="0.25">
      <c r="A62" s="13">
        <v>29</v>
      </c>
      <c r="B62" s="28" t="s">
        <v>12</v>
      </c>
      <c r="C62" s="15" t="s">
        <v>46</v>
      </c>
      <c r="D62" s="16">
        <f t="shared" si="1"/>
        <v>450</v>
      </c>
      <c r="E62" s="16">
        <v>0</v>
      </c>
      <c r="F62" s="16">
        <v>0</v>
      </c>
      <c r="G62" s="16">
        <v>450</v>
      </c>
      <c r="H62" s="16">
        <v>0</v>
      </c>
      <c r="I62" s="16">
        <f t="shared" si="2"/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3"/>
        <v>0</v>
      </c>
      <c r="O62" s="16">
        <v>0</v>
      </c>
      <c r="P62" s="16">
        <v>0</v>
      </c>
      <c r="Q62" s="16">
        <f t="shared" si="5"/>
        <v>0</v>
      </c>
      <c r="R62" s="16">
        <v>0</v>
      </c>
    </row>
    <row r="63" spans="1:18" s="17" customFormat="1" ht="40.5" customHeight="1" x14ac:dyDescent="0.25">
      <c r="A63" s="13">
        <v>30</v>
      </c>
      <c r="B63" s="14" t="s">
        <v>39</v>
      </c>
      <c r="C63" s="15" t="s">
        <v>48</v>
      </c>
      <c r="D63" s="16">
        <f t="shared" si="1"/>
        <v>20500</v>
      </c>
      <c r="E63" s="16">
        <v>0</v>
      </c>
      <c r="F63" s="16">
        <v>0</v>
      </c>
      <c r="G63" s="16">
        <v>20500</v>
      </c>
      <c r="H63" s="16">
        <v>0</v>
      </c>
      <c r="I63" s="16">
        <f t="shared" si="2"/>
        <v>5012.5</v>
      </c>
      <c r="J63" s="16">
        <v>0</v>
      </c>
      <c r="K63" s="16">
        <v>0</v>
      </c>
      <c r="L63" s="16">
        <v>5012.5</v>
      </c>
      <c r="M63" s="16">
        <v>0</v>
      </c>
      <c r="N63" s="16">
        <f t="shared" si="3"/>
        <v>24.45121951219512</v>
      </c>
      <c r="O63" s="16">
        <v>0</v>
      </c>
      <c r="P63" s="16">
        <v>0</v>
      </c>
      <c r="Q63" s="16">
        <f t="shared" si="5"/>
        <v>24.45121951219512</v>
      </c>
      <c r="R63" s="16">
        <v>0</v>
      </c>
    </row>
    <row r="64" spans="1:18" s="17" customFormat="1" ht="87.75" customHeight="1" x14ac:dyDescent="0.25">
      <c r="A64" s="13">
        <v>31</v>
      </c>
      <c r="B64" s="14" t="s">
        <v>40</v>
      </c>
      <c r="C64" s="15" t="s">
        <v>49</v>
      </c>
      <c r="D64" s="16">
        <f t="shared" si="1"/>
        <v>2350.4</v>
      </c>
      <c r="E64" s="16">
        <v>0</v>
      </c>
      <c r="F64" s="16">
        <v>0</v>
      </c>
      <c r="G64" s="16">
        <v>2350.4</v>
      </c>
      <c r="H64" s="16">
        <v>0</v>
      </c>
      <c r="I64" s="16">
        <f t="shared" si="2"/>
        <v>831.2</v>
      </c>
      <c r="J64" s="16">
        <v>0</v>
      </c>
      <c r="K64" s="16">
        <v>0</v>
      </c>
      <c r="L64" s="16">
        <v>831.2</v>
      </c>
      <c r="M64" s="16">
        <v>0</v>
      </c>
      <c r="N64" s="16">
        <f t="shared" si="3"/>
        <v>35.364193328795103</v>
      </c>
      <c r="O64" s="16">
        <v>0</v>
      </c>
      <c r="P64" s="16">
        <v>0</v>
      </c>
      <c r="Q64" s="16">
        <f t="shared" si="5"/>
        <v>35.364193328795103</v>
      </c>
      <c r="R64" s="16">
        <v>0</v>
      </c>
    </row>
    <row r="65" spans="1:18" s="17" customFormat="1" ht="39.75" customHeight="1" x14ac:dyDescent="0.25">
      <c r="A65" s="13">
        <v>32</v>
      </c>
      <c r="B65" s="14" t="s">
        <v>41</v>
      </c>
      <c r="C65" s="15" t="s">
        <v>57</v>
      </c>
      <c r="D65" s="16">
        <f t="shared" si="1"/>
        <v>1783</v>
      </c>
      <c r="E65" s="16">
        <f>E66+E67</f>
        <v>0</v>
      </c>
      <c r="F65" s="16">
        <f t="shared" ref="F65:G65" si="71">F66+F67</f>
        <v>0</v>
      </c>
      <c r="G65" s="16">
        <f t="shared" si="71"/>
        <v>1783</v>
      </c>
      <c r="H65" s="16">
        <v>0</v>
      </c>
      <c r="I65" s="16">
        <f t="shared" si="2"/>
        <v>455.1</v>
      </c>
      <c r="J65" s="16">
        <f t="shared" ref="J65:L65" si="72">J66+J67</f>
        <v>0</v>
      </c>
      <c r="K65" s="16">
        <f t="shared" si="72"/>
        <v>0</v>
      </c>
      <c r="L65" s="16">
        <f t="shared" si="72"/>
        <v>455.1</v>
      </c>
      <c r="M65" s="16">
        <v>0</v>
      </c>
      <c r="N65" s="16">
        <f t="shared" si="3"/>
        <v>25.524397083567024</v>
      </c>
      <c r="O65" s="16">
        <v>0</v>
      </c>
      <c r="P65" s="16">
        <v>0</v>
      </c>
      <c r="Q65" s="16">
        <f t="shared" si="5"/>
        <v>25.524397083567024</v>
      </c>
      <c r="R65" s="16">
        <v>0</v>
      </c>
    </row>
    <row r="66" spans="1:18" s="22" customFormat="1" ht="102" customHeight="1" x14ac:dyDescent="0.25">
      <c r="A66" s="18"/>
      <c r="B66" s="19" t="s">
        <v>87</v>
      </c>
      <c r="C66" s="20" t="s">
        <v>57</v>
      </c>
      <c r="D66" s="21">
        <f t="shared" ref="D66:D67" si="73">E66+F66+G66</f>
        <v>1664</v>
      </c>
      <c r="E66" s="21">
        <v>0</v>
      </c>
      <c r="F66" s="21">
        <v>0</v>
      </c>
      <c r="G66" s="21">
        <v>1664</v>
      </c>
      <c r="H66" s="21">
        <v>0</v>
      </c>
      <c r="I66" s="21">
        <f t="shared" ref="I66:I67" si="74">J66+K66+L66</f>
        <v>455.1</v>
      </c>
      <c r="J66" s="21">
        <v>0</v>
      </c>
      <c r="K66" s="21">
        <v>0</v>
      </c>
      <c r="L66" s="21">
        <v>455.1</v>
      </c>
      <c r="M66" s="21">
        <v>0</v>
      </c>
      <c r="N66" s="21">
        <f t="shared" ref="N66:N67" si="75">I66/D66*100</f>
        <v>27.349759615384617</v>
      </c>
      <c r="O66" s="21">
        <v>0</v>
      </c>
      <c r="P66" s="21">
        <v>0</v>
      </c>
      <c r="Q66" s="21">
        <f t="shared" ref="Q66:Q67" si="76">L66/G66*100</f>
        <v>27.349759615384617</v>
      </c>
      <c r="R66" s="21">
        <v>0</v>
      </c>
    </row>
    <row r="67" spans="1:18" s="22" customFormat="1" ht="53.25" customHeight="1" x14ac:dyDescent="0.25">
      <c r="A67" s="18"/>
      <c r="B67" s="19" t="s">
        <v>88</v>
      </c>
      <c r="C67" s="20" t="s">
        <v>101</v>
      </c>
      <c r="D67" s="21">
        <f t="shared" si="73"/>
        <v>119</v>
      </c>
      <c r="E67" s="21">
        <v>0</v>
      </c>
      <c r="F67" s="21">
        <v>0</v>
      </c>
      <c r="G67" s="21">
        <v>119</v>
      </c>
      <c r="H67" s="21">
        <v>0</v>
      </c>
      <c r="I67" s="21">
        <f t="shared" si="74"/>
        <v>0</v>
      </c>
      <c r="J67" s="21">
        <v>0</v>
      </c>
      <c r="K67" s="21">
        <v>0</v>
      </c>
      <c r="L67" s="21">
        <v>0</v>
      </c>
      <c r="M67" s="21">
        <v>0</v>
      </c>
      <c r="N67" s="21">
        <f t="shared" si="75"/>
        <v>0</v>
      </c>
      <c r="O67" s="21">
        <v>0</v>
      </c>
      <c r="P67" s="21">
        <v>0</v>
      </c>
      <c r="Q67" s="21">
        <f t="shared" si="76"/>
        <v>0</v>
      </c>
      <c r="R67" s="21">
        <v>0</v>
      </c>
    </row>
    <row r="68" spans="1:18" s="17" customFormat="1" ht="62.25" customHeight="1" x14ac:dyDescent="0.25">
      <c r="A68" s="13">
        <v>33</v>
      </c>
      <c r="B68" s="14" t="s">
        <v>42</v>
      </c>
      <c r="C68" s="15" t="s">
        <v>60</v>
      </c>
      <c r="D68" s="16">
        <f t="shared" si="1"/>
        <v>4561.1000000000004</v>
      </c>
      <c r="E68" s="16">
        <f>E69</f>
        <v>0</v>
      </c>
      <c r="F68" s="16">
        <f t="shared" ref="F68:G68" si="77">F69</f>
        <v>0</v>
      </c>
      <c r="G68" s="16">
        <f t="shared" si="77"/>
        <v>4561.1000000000004</v>
      </c>
      <c r="H68" s="16">
        <v>0</v>
      </c>
      <c r="I68" s="16">
        <f t="shared" si="2"/>
        <v>496.4</v>
      </c>
      <c r="J68" s="16">
        <f t="shared" ref="J68:L68" si="78">J69</f>
        <v>0</v>
      </c>
      <c r="K68" s="16">
        <f t="shared" si="78"/>
        <v>0</v>
      </c>
      <c r="L68" s="16">
        <f t="shared" si="78"/>
        <v>496.4</v>
      </c>
      <c r="M68" s="16">
        <v>0</v>
      </c>
      <c r="N68" s="16">
        <f t="shared" si="3"/>
        <v>10.883339545285127</v>
      </c>
      <c r="O68" s="16">
        <v>0</v>
      </c>
      <c r="P68" s="16">
        <v>0</v>
      </c>
      <c r="Q68" s="16">
        <f t="shared" si="5"/>
        <v>10.883339545285127</v>
      </c>
      <c r="R68" s="16">
        <v>0</v>
      </c>
    </row>
    <row r="69" spans="1:18" s="22" customFormat="1" ht="94.5" customHeight="1" x14ac:dyDescent="0.25">
      <c r="A69" s="18"/>
      <c r="B69" s="19" t="s">
        <v>98</v>
      </c>
      <c r="C69" s="20" t="s">
        <v>60</v>
      </c>
      <c r="D69" s="21">
        <f t="shared" ref="D69" si="79">E69+F69+G69</f>
        <v>4561.1000000000004</v>
      </c>
      <c r="E69" s="21">
        <v>0</v>
      </c>
      <c r="F69" s="21">
        <v>0</v>
      </c>
      <c r="G69" s="21">
        <v>4561.1000000000004</v>
      </c>
      <c r="H69" s="21">
        <v>0</v>
      </c>
      <c r="I69" s="21">
        <f t="shared" ref="I69" si="80">J69+K69+L69</f>
        <v>496.4</v>
      </c>
      <c r="J69" s="21">
        <v>0</v>
      </c>
      <c r="K69" s="21">
        <v>0</v>
      </c>
      <c r="L69" s="21">
        <v>496.4</v>
      </c>
      <c r="M69" s="21">
        <v>0</v>
      </c>
      <c r="N69" s="21">
        <f t="shared" ref="N69" si="81">I69/D69*100</f>
        <v>10.883339545285127</v>
      </c>
      <c r="O69" s="21">
        <v>0</v>
      </c>
      <c r="P69" s="21">
        <v>0</v>
      </c>
      <c r="Q69" s="21">
        <f t="shared" ref="Q69" si="82">L69/G69*100</f>
        <v>10.883339545285127</v>
      </c>
      <c r="R69" s="21">
        <v>0</v>
      </c>
    </row>
    <row r="70" spans="1:18" s="17" customFormat="1" ht="39" customHeight="1" x14ac:dyDescent="0.25">
      <c r="A70" s="13">
        <v>34</v>
      </c>
      <c r="B70" s="14" t="s">
        <v>43</v>
      </c>
      <c r="C70" s="15" t="s">
        <v>63</v>
      </c>
      <c r="D70" s="16">
        <f t="shared" si="1"/>
        <v>159656.1</v>
      </c>
      <c r="E70" s="16">
        <f>E71+E72+E73</f>
        <v>0</v>
      </c>
      <c r="F70" s="16">
        <f t="shared" ref="F70:G70" si="83">F71+F72+F73</f>
        <v>4350.3999999999996</v>
      </c>
      <c r="G70" s="16">
        <f t="shared" si="83"/>
        <v>155305.70000000001</v>
      </c>
      <c r="H70" s="16">
        <v>0</v>
      </c>
      <c r="I70" s="16">
        <f t="shared" si="2"/>
        <v>30409.3</v>
      </c>
      <c r="J70" s="16">
        <f t="shared" ref="J70:L70" si="84">J71+J72+J73</f>
        <v>0</v>
      </c>
      <c r="K70" s="16">
        <f t="shared" si="84"/>
        <v>738.5</v>
      </c>
      <c r="L70" s="16">
        <f t="shared" si="84"/>
        <v>29670.799999999999</v>
      </c>
      <c r="M70" s="16">
        <v>0</v>
      </c>
      <c r="N70" s="16">
        <f t="shared" si="3"/>
        <v>19.046751110668492</v>
      </c>
      <c r="O70" s="16">
        <v>0</v>
      </c>
      <c r="P70" s="16">
        <f t="shared" si="4"/>
        <v>16.975450533284299</v>
      </c>
      <c r="Q70" s="16">
        <f t="shared" si="5"/>
        <v>19.104772072113256</v>
      </c>
      <c r="R70" s="16">
        <v>0</v>
      </c>
    </row>
    <row r="71" spans="1:18" s="22" customFormat="1" ht="26.25" customHeight="1" x14ac:dyDescent="0.25">
      <c r="A71" s="18"/>
      <c r="B71" s="19" t="s">
        <v>78</v>
      </c>
      <c r="C71" s="20" t="s">
        <v>63</v>
      </c>
      <c r="D71" s="21">
        <f t="shared" ref="D71" si="85">E71+F71+G71</f>
        <v>105307.29999999999</v>
      </c>
      <c r="E71" s="21">
        <v>0</v>
      </c>
      <c r="F71" s="21">
        <v>4350.3999999999996</v>
      </c>
      <c r="G71" s="21">
        <v>100956.9</v>
      </c>
      <c r="H71" s="21">
        <v>0</v>
      </c>
      <c r="I71" s="21">
        <f t="shared" ref="I71" si="86">J71+K71+L71</f>
        <v>19994.400000000001</v>
      </c>
      <c r="J71" s="21">
        <v>0</v>
      </c>
      <c r="K71" s="21">
        <v>738.5</v>
      </c>
      <c r="L71" s="21">
        <v>19255.900000000001</v>
      </c>
      <c r="M71" s="21">
        <v>0</v>
      </c>
      <c r="N71" s="21">
        <f t="shared" ref="N71" si="87">I71/D71*100</f>
        <v>18.986717919840316</v>
      </c>
      <c r="O71" s="21">
        <v>0</v>
      </c>
      <c r="P71" s="21">
        <f t="shared" ref="P71" si="88">K71/F71*100</f>
        <v>16.975450533284299</v>
      </c>
      <c r="Q71" s="21">
        <f t="shared" ref="Q71" si="89">L71/G71*100</f>
        <v>19.073386762073717</v>
      </c>
      <c r="R71" s="21">
        <v>0</v>
      </c>
    </row>
    <row r="72" spans="1:18" s="22" customFormat="1" ht="51" customHeight="1" x14ac:dyDescent="0.25">
      <c r="A72" s="18"/>
      <c r="B72" s="19" t="s">
        <v>94</v>
      </c>
      <c r="C72" s="20" t="s">
        <v>97</v>
      </c>
      <c r="D72" s="21">
        <f t="shared" ref="D72:D73" si="90">E72+F72+G72</f>
        <v>40620.1</v>
      </c>
      <c r="E72" s="21">
        <v>0</v>
      </c>
      <c r="F72" s="21">
        <v>0</v>
      </c>
      <c r="G72" s="21">
        <v>40620.1</v>
      </c>
      <c r="H72" s="21">
        <v>0</v>
      </c>
      <c r="I72" s="21">
        <f t="shared" ref="I72:I73" si="91">J72+K72+L72</f>
        <v>7589.3</v>
      </c>
      <c r="J72" s="21">
        <v>0</v>
      </c>
      <c r="K72" s="21">
        <v>0</v>
      </c>
      <c r="L72" s="21">
        <v>7589.3</v>
      </c>
      <c r="M72" s="21">
        <v>0</v>
      </c>
      <c r="N72" s="21">
        <f t="shared" ref="N72:N73" si="92">I72/D72*100</f>
        <v>18.683607376643586</v>
      </c>
      <c r="O72" s="21">
        <v>0</v>
      </c>
      <c r="P72" s="21">
        <v>0</v>
      </c>
      <c r="Q72" s="21">
        <f t="shared" ref="Q72:Q73" si="93">L72/G72*100</f>
        <v>18.683607376643586</v>
      </c>
      <c r="R72" s="21">
        <v>0</v>
      </c>
    </row>
    <row r="73" spans="1:18" s="22" customFormat="1" ht="48.75" customHeight="1" x14ac:dyDescent="0.25">
      <c r="A73" s="20"/>
      <c r="B73" s="29" t="s">
        <v>95</v>
      </c>
      <c r="C73" s="20" t="s">
        <v>96</v>
      </c>
      <c r="D73" s="21">
        <f t="shared" si="90"/>
        <v>13728.7</v>
      </c>
      <c r="E73" s="21">
        <v>0</v>
      </c>
      <c r="F73" s="21">
        <v>0</v>
      </c>
      <c r="G73" s="21">
        <v>13728.7</v>
      </c>
      <c r="H73" s="21">
        <v>0</v>
      </c>
      <c r="I73" s="21">
        <f t="shared" si="91"/>
        <v>2825.6</v>
      </c>
      <c r="J73" s="21">
        <v>0</v>
      </c>
      <c r="K73" s="21">
        <v>0</v>
      </c>
      <c r="L73" s="21">
        <v>2825.6</v>
      </c>
      <c r="M73" s="21">
        <v>0</v>
      </c>
      <c r="N73" s="21">
        <f t="shared" si="92"/>
        <v>20.581701107898052</v>
      </c>
      <c r="O73" s="21">
        <v>0</v>
      </c>
      <c r="P73" s="21">
        <v>0</v>
      </c>
      <c r="Q73" s="21">
        <f t="shared" si="93"/>
        <v>20.581701107898052</v>
      </c>
      <c r="R73" s="21">
        <v>0</v>
      </c>
    </row>
    <row r="74" spans="1:18" s="27" customFormat="1" x14ac:dyDescent="0.25">
      <c r="G74" s="30"/>
      <c r="L74" s="30"/>
    </row>
  </sheetData>
  <mergeCells count="8">
    <mergeCell ref="D4:H4"/>
    <mergeCell ref="I4:M4"/>
    <mergeCell ref="N4:R4"/>
    <mergeCell ref="A2:R2"/>
    <mergeCell ref="A4:A5"/>
    <mergeCell ref="B4:B5"/>
    <mergeCell ref="C4:C5"/>
    <mergeCell ref="P3:R3"/>
  </mergeCells>
  <pageMargins left="0.78740157480314965" right="0.78740157480314965" top="1.1811023622047245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Economik</cp:lastModifiedBy>
  <cp:lastPrinted>2019-05-13T13:32:52Z</cp:lastPrinted>
  <dcterms:created xsi:type="dcterms:W3CDTF">2018-03-05T17:06:17Z</dcterms:created>
  <dcterms:modified xsi:type="dcterms:W3CDTF">2019-05-20T06:20:25Z</dcterms:modified>
</cp:coreProperties>
</file>