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Шумейко\моя рабочая папка\служебки\сайт\2019\ноябрь\Отчеты\"/>
    </mc:Choice>
  </mc:AlternateContent>
  <bookViews>
    <workbookView xWindow="0" yWindow="375" windowWidth="20730" windowHeight="9540"/>
  </bookViews>
  <sheets>
    <sheet name="отчет" sheetId="1" r:id="rId1"/>
  </sheets>
  <definedNames>
    <definedName name="_xlnm.Print_Titles" localSheetId="0">отчет!$6:$6</definedName>
    <definedName name="_xlnm.Print_Area" localSheetId="0">отчет!$A$1:$S$75</definedName>
  </definedNames>
  <calcPr calcId="162913"/>
</workbook>
</file>

<file path=xl/calcChain.xml><?xml version="1.0" encoding="utf-8"?>
<calcChain xmlns="http://schemas.openxmlformats.org/spreadsheetml/2006/main">
  <c r="P18" i="1" l="1"/>
  <c r="O47" i="1"/>
  <c r="Q31" i="1" l="1"/>
  <c r="I33" i="1" l="1"/>
  <c r="H30" i="1"/>
  <c r="J30" i="1"/>
  <c r="K30" i="1"/>
  <c r="L30" i="1"/>
  <c r="M30" i="1"/>
  <c r="M49" i="1"/>
  <c r="L49" i="1"/>
  <c r="K49" i="1"/>
  <c r="J49" i="1"/>
  <c r="H49" i="1"/>
  <c r="G49" i="1"/>
  <c r="F49" i="1"/>
  <c r="E49" i="1"/>
  <c r="D51" i="1"/>
  <c r="Q25" i="1"/>
  <c r="I27" i="1"/>
  <c r="D27" i="1"/>
  <c r="M22" i="1"/>
  <c r="L22" i="1"/>
  <c r="K22" i="1"/>
  <c r="J22" i="1"/>
  <c r="H22" i="1"/>
  <c r="G22" i="1"/>
  <c r="F22" i="1"/>
  <c r="E22" i="1"/>
  <c r="G43" i="1"/>
  <c r="L65" i="1"/>
  <c r="I30" i="1" l="1"/>
  <c r="L57" i="1"/>
  <c r="L43" i="1"/>
  <c r="I31" i="1"/>
  <c r="D31" i="1"/>
  <c r="G30" i="1"/>
  <c r="F30" i="1"/>
  <c r="E30" i="1"/>
  <c r="N31" i="1" l="1"/>
  <c r="M43" i="1" l="1"/>
  <c r="M7" i="1" s="1"/>
  <c r="K43" i="1"/>
  <c r="J43" i="1"/>
  <c r="H43" i="1"/>
  <c r="H7" i="1" s="1"/>
  <c r="F43" i="1"/>
  <c r="E43" i="1"/>
  <c r="F57" i="1"/>
  <c r="G57" i="1"/>
  <c r="L36" i="1"/>
  <c r="F36" i="1"/>
  <c r="G36" i="1"/>
  <c r="K36" i="1"/>
  <c r="K10" i="1"/>
  <c r="R29" i="1"/>
  <c r="I29" i="1"/>
  <c r="D29" i="1"/>
  <c r="K57" i="1"/>
  <c r="J57" i="1"/>
  <c r="E57" i="1"/>
  <c r="D33" i="1"/>
  <c r="Q32" i="1"/>
  <c r="I32" i="1"/>
  <c r="D32" i="1"/>
  <c r="I53" i="1"/>
  <c r="L68" i="1"/>
  <c r="K68" i="1"/>
  <c r="J68" i="1"/>
  <c r="G68" i="1"/>
  <c r="F68" i="1"/>
  <c r="E68" i="1"/>
  <c r="Q69" i="1"/>
  <c r="I69" i="1"/>
  <c r="D69" i="1"/>
  <c r="L70" i="1"/>
  <c r="K70" i="1"/>
  <c r="J70" i="1"/>
  <c r="G70" i="1"/>
  <c r="F70" i="1"/>
  <c r="E70" i="1"/>
  <c r="Q71" i="1"/>
  <c r="P71" i="1"/>
  <c r="I71" i="1"/>
  <c r="D71" i="1"/>
  <c r="Q73" i="1"/>
  <c r="I73" i="1"/>
  <c r="D73" i="1"/>
  <c r="Q72" i="1"/>
  <c r="I72" i="1"/>
  <c r="D72" i="1"/>
  <c r="L10" i="1"/>
  <c r="J10" i="1"/>
  <c r="G10" i="1"/>
  <c r="F10" i="1"/>
  <c r="E10" i="1"/>
  <c r="Q15" i="1"/>
  <c r="I15" i="1"/>
  <c r="D15" i="1"/>
  <c r="Q14" i="1"/>
  <c r="I14" i="1"/>
  <c r="D14" i="1"/>
  <c r="Q13" i="1"/>
  <c r="I13" i="1"/>
  <c r="D13" i="1"/>
  <c r="Q12" i="1"/>
  <c r="P12" i="1"/>
  <c r="I12" i="1"/>
  <c r="D12" i="1"/>
  <c r="Q11" i="1"/>
  <c r="P11" i="1"/>
  <c r="O11" i="1"/>
  <c r="D11" i="1"/>
  <c r="K65" i="1"/>
  <c r="J65" i="1"/>
  <c r="G65" i="1"/>
  <c r="F65" i="1"/>
  <c r="E65" i="1"/>
  <c r="Q67" i="1"/>
  <c r="I67" i="1"/>
  <c r="D67" i="1"/>
  <c r="Q66" i="1"/>
  <c r="I66" i="1"/>
  <c r="D66" i="1"/>
  <c r="J36" i="1"/>
  <c r="E36" i="1"/>
  <c r="P40" i="1"/>
  <c r="I40" i="1"/>
  <c r="D40" i="1"/>
  <c r="Q39" i="1"/>
  <c r="I39" i="1"/>
  <c r="D39" i="1"/>
  <c r="P38" i="1"/>
  <c r="I38" i="1"/>
  <c r="D38" i="1"/>
  <c r="Q37" i="1"/>
  <c r="I37" i="1"/>
  <c r="D37" i="1"/>
  <c r="Q23" i="1"/>
  <c r="P23" i="1"/>
  <c r="I23" i="1"/>
  <c r="I22" i="1" s="1"/>
  <c r="D23" i="1"/>
  <c r="L19" i="1"/>
  <c r="K19" i="1"/>
  <c r="J19" i="1"/>
  <c r="G19" i="1"/>
  <c r="F19" i="1"/>
  <c r="E19" i="1"/>
  <c r="Q21" i="1"/>
  <c r="I21" i="1"/>
  <c r="D21" i="1"/>
  <c r="Q20" i="1"/>
  <c r="I20" i="1"/>
  <c r="D20" i="1"/>
  <c r="L16" i="1"/>
  <c r="K16" i="1"/>
  <c r="J16" i="1"/>
  <c r="G16" i="1"/>
  <c r="F16" i="1"/>
  <c r="E16" i="1"/>
  <c r="Q18" i="1"/>
  <c r="I18" i="1"/>
  <c r="D18" i="1"/>
  <c r="Q17" i="1"/>
  <c r="I17" i="1"/>
  <c r="D17" i="1"/>
  <c r="D43" i="1" l="1"/>
  <c r="I11" i="1"/>
  <c r="N11" i="1" s="1"/>
  <c r="N32" i="1"/>
  <c r="N71" i="1"/>
  <c r="R7" i="1"/>
  <c r="N69" i="1"/>
  <c r="N73" i="1"/>
  <c r="N14" i="1"/>
  <c r="N72" i="1"/>
  <c r="N67" i="1"/>
  <c r="N66" i="1"/>
  <c r="N37" i="1"/>
  <c r="N15" i="1"/>
  <c r="N13" i="1"/>
  <c r="N12" i="1"/>
  <c r="N40" i="1"/>
  <c r="N39" i="1"/>
  <c r="N38" i="1"/>
  <c r="N23" i="1"/>
  <c r="N21" i="1"/>
  <c r="N20" i="1"/>
  <c r="N18" i="1"/>
  <c r="N17" i="1"/>
  <c r="I51" i="1" l="1"/>
  <c r="Q50" i="1"/>
  <c r="I50" i="1"/>
  <c r="I49" i="1" s="1"/>
  <c r="D50" i="1"/>
  <c r="Q43" i="1"/>
  <c r="Q45" i="1"/>
  <c r="I45" i="1"/>
  <c r="D45" i="1"/>
  <c r="Q44" i="1"/>
  <c r="I44" i="1"/>
  <c r="D44" i="1"/>
  <c r="Q59" i="1"/>
  <c r="I59" i="1"/>
  <c r="D59" i="1"/>
  <c r="Q58" i="1"/>
  <c r="P58" i="1"/>
  <c r="I58" i="1"/>
  <c r="D58" i="1"/>
  <c r="L24" i="1"/>
  <c r="K24" i="1"/>
  <c r="K7" i="1" s="1"/>
  <c r="J24" i="1"/>
  <c r="J7" i="1" s="1"/>
  <c r="G24" i="1"/>
  <c r="G7" i="1" s="1"/>
  <c r="F24" i="1"/>
  <c r="E24" i="1"/>
  <c r="Q70" i="1"/>
  <c r="P70" i="1"/>
  <c r="Q68" i="1"/>
  <c r="Q65" i="1"/>
  <c r="Q64" i="1"/>
  <c r="Q63" i="1"/>
  <c r="Q62" i="1"/>
  <c r="Q61" i="1"/>
  <c r="Q60" i="1"/>
  <c r="Q57" i="1"/>
  <c r="P57" i="1"/>
  <c r="Q56" i="1"/>
  <c r="Q55" i="1"/>
  <c r="Q54" i="1"/>
  <c r="Q53" i="1"/>
  <c r="Q52" i="1"/>
  <c r="Q48" i="1"/>
  <c r="Q47" i="1"/>
  <c r="Q46" i="1"/>
  <c r="Q42" i="1"/>
  <c r="Q41" i="1"/>
  <c r="Q36" i="1"/>
  <c r="P36" i="1"/>
  <c r="Q35" i="1"/>
  <c r="Q34" i="1"/>
  <c r="Q29" i="1"/>
  <c r="Q28" i="1"/>
  <c r="P27" i="1"/>
  <c r="Q26" i="1"/>
  <c r="Q22" i="1"/>
  <c r="P22" i="1"/>
  <c r="Q19" i="1"/>
  <c r="Q16" i="1"/>
  <c r="P16" i="1"/>
  <c r="Q10" i="1"/>
  <c r="P10" i="1"/>
  <c r="O10" i="1"/>
  <c r="Q9" i="1"/>
  <c r="P9" i="1"/>
  <c r="I70" i="1"/>
  <c r="D70" i="1"/>
  <c r="I68" i="1"/>
  <c r="D68" i="1"/>
  <c r="I65" i="1"/>
  <c r="D65" i="1"/>
  <c r="I64" i="1"/>
  <c r="D64" i="1"/>
  <c r="I63" i="1"/>
  <c r="D63" i="1"/>
  <c r="I62" i="1"/>
  <c r="D62" i="1"/>
  <c r="I61" i="1"/>
  <c r="D61" i="1"/>
  <c r="I60" i="1"/>
  <c r="D60" i="1"/>
  <c r="I57" i="1"/>
  <c r="D57" i="1"/>
  <c r="I56" i="1"/>
  <c r="D56" i="1"/>
  <c r="I55" i="1"/>
  <c r="D55" i="1"/>
  <c r="I54" i="1"/>
  <c r="D54" i="1"/>
  <c r="D53" i="1"/>
  <c r="I52" i="1"/>
  <c r="D52" i="1"/>
  <c r="I48" i="1"/>
  <c r="D48" i="1"/>
  <c r="I47" i="1"/>
  <c r="D47" i="1"/>
  <c r="I46" i="1"/>
  <c r="D46" i="1"/>
  <c r="I42" i="1"/>
  <c r="D42" i="1"/>
  <c r="I41" i="1"/>
  <c r="D41" i="1"/>
  <c r="I36" i="1"/>
  <c r="D36" i="1"/>
  <c r="I35" i="1"/>
  <c r="D35" i="1"/>
  <c r="I34" i="1"/>
  <c r="D34" i="1"/>
  <c r="D30" i="1"/>
  <c r="I28" i="1"/>
  <c r="D28" i="1"/>
  <c r="I26" i="1"/>
  <c r="D26" i="1"/>
  <c r="I25" i="1"/>
  <c r="D25" i="1"/>
  <c r="D22" i="1"/>
  <c r="I19" i="1"/>
  <c r="D19" i="1"/>
  <c r="I16" i="1"/>
  <c r="D16" i="1"/>
  <c r="I10" i="1"/>
  <c r="D10" i="1"/>
  <c r="I9" i="1"/>
  <c r="D9" i="1"/>
  <c r="F7" i="1" l="1"/>
  <c r="E7" i="1"/>
  <c r="I43" i="1"/>
  <c r="N43" i="1" s="1"/>
  <c r="P49" i="1"/>
  <c r="Q49" i="1"/>
  <c r="Q8" i="1"/>
  <c r="D49" i="1"/>
  <c r="D24" i="1"/>
  <c r="N59" i="1"/>
  <c r="P24" i="1"/>
  <c r="Q24" i="1"/>
  <c r="N45" i="1"/>
  <c r="D8" i="1"/>
  <c r="I8" i="1"/>
  <c r="I24" i="1"/>
  <c r="N50" i="1"/>
  <c r="N51" i="1"/>
  <c r="N44" i="1"/>
  <c r="N58" i="1"/>
  <c r="N10" i="1"/>
  <c r="N22" i="1"/>
  <c r="N29" i="1"/>
  <c r="N35" i="1"/>
  <c r="N42" i="1"/>
  <c r="N47" i="1"/>
  <c r="N52" i="1"/>
  <c r="N57" i="1"/>
  <c r="N65" i="1"/>
  <c r="N16" i="1"/>
  <c r="N36" i="1"/>
  <c r="N48" i="1"/>
  <c r="N53" i="1"/>
  <c r="N55" i="1"/>
  <c r="N60" i="1"/>
  <c r="N63" i="1"/>
  <c r="N68" i="1"/>
  <c r="N9" i="1"/>
  <c r="N19" i="1"/>
  <c r="N28" i="1"/>
  <c r="N34" i="1"/>
  <c r="N41" i="1"/>
  <c r="N46" i="1"/>
  <c r="N54" i="1"/>
  <c r="N56" i="1"/>
  <c r="N61" i="1"/>
  <c r="N64" i="1"/>
  <c r="N70" i="1"/>
  <c r="N62" i="1"/>
  <c r="N27" i="1"/>
  <c r="N26" i="1"/>
  <c r="N25" i="1"/>
  <c r="D7" i="1" l="1"/>
  <c r="N49" i="1"/>
  <c r="N24" i="1"/>
  <c r="P7" i="1"/>
  <c r="O7" i="1"/>
  <c r="N8" i="1"/>
  <c r="Q33" i="1" l="1"/>
  <c r="N33" i="1"/>
  <c r="Q30" i="1"/>
  <c r="N30" i="1" l="1"/>
  <c r="L7" i="1"/>
  <c r="Q7" i="1" s="1"/>
  <c r="I7" i="1" l="1"/>
  <c r="N7" i="1" s="1"/>
</calcChain>
</file>

<file path=xl/sharedStrings.xml><?xml version="1.0" encoding="utf-8"?>
<sst xmlns="http://schemas.openxmlformats.org/spreadsheetml/2006/main" count="211" uniqueCount="169">
  <si>
    <t>№ п/п</t>
  </si>
  <si>
    <t>Наименование муниципальной программы (МП), подпрограммы (ПП)</t>
  </si>
  <si>
    <t>Координатор муниципальной программы (подпрограммы)</t>
  </si>
  <si>
    <t>федеральный бюджет</t>
  </si>
  <si>
    <t>краевой бюджет</t>
  </si>
  <si>
    <t>местный бюджет</t>
  </si>
  <si>
    <t>Объемы ресурсного обеспечения муниципальной программы (подпрограммы)</t>
  </si>
  <si>
    <t>Исполнено</t>
  </si>
  <si>
    <t>Отношение фактических расходов к уточненному плану,  в %</t>
  </si>
  <si>
    <t>всего</t>
  </si>
  <si>
    <t xml:space="preserve">МП "Развитие муниципальной службы в администрации муниципального образования Темрюкский район"
</t>
  </si>
  <si>
    <t>МП "Подготовка градостроительной и землеустроительной документации на территории муниципального образования Темрюкский район"</t>
  </si>
  <si>
    <t>МП "Перспективное развитие наружной рекламы на территории муниципального образования Темрюкский район"</t>
  </si>
  <si>
    <t>МП "Создание доступной среды для инвалидов и других маломобильных групп населения в муниципальном образовании Темрюкский район"</t>
  </si>
  <si>
    <t>МП "Развитие здравоохранения в Темрюкском районе"</t>
  </si>
  <si>
    <t>МП "Развитие образования в Темрюкском районе"</t>
  </si>
  <si>
    <t>МП "Развитие культуры Темрюкского района"</t>
  </si>
  <si>
    <t>МП "Обеспечение и развитие физической культуры и спорта в Темрюкском районе"</t>
  </si>
  <si>
    <t>МП "Программа реализации государственной молодежной политики в Темрюкском районе"</t>
  </si>
  <si>
    <t>МП "Дети Тамани"</t>
  </si>
  <si>
    <t>МП "Социальная поддержка граждан Темрюкского района"</t>
  </si>
  <si>
    <t>МП "Улучшение условий и охраны труда в муниципальном образовании Темрюкский район"</t>
  </si>
  <si>
    <t>МП "Развитие экономики в Темрюкском районе"</t>
  </si>
  <si>
    <t>МП "Поддержка малого и среднего предпринимательства в муниципальном образовании Темрюкский район"</t>
  </si>
  <si>
    <t xml:space="preserve">МП "Развитие санаторно-курортного и туристского комплекса муниципального образования Темрюкский район"
</t>
  </si>
  <si>
    <t>МП "Развитие сельского хозяйства в Темрюкском районе"</t>
  </si>
  <si>
    <t>МП "Качество"</t>
  </si>
  <si>
    <t>МП "Комплексное развитие Темрюкского района в сфере строительства"</t>
  </si>
  <si>
    <t>МП "Комплексное развитие Темрюкского района в сфере дорожного хозяйства"</t>
  </si>
  <si>
    <t xml:space="preserve">МП "Антикризисные меры в жилищно-коммунальном хозяйстве муниципального образования Темрюкский район"
</t>
  </si>
  <si>
    <t xml:space="preserve">МП "Обеспечение жильем молодых семей на территории муниципального образования Темрюкский район"
</t>
  </si>
  <si>
    <t xml:space="preserve">МП "Экологическое оздоровление территории муниципального образования Темрюкский район"
</t>
  </si>
  <si>
    <t xml:space="preserve">МП "Управление и контроль за муниципальным имуществом и земельными ресурсами на территории муниципального образования Темрюкский район"
</t>
  </si>
  <si>
    <t>МП "Энергосбережение и повышение энергетической эффективности муниципального образования Темрюкский район на период 2012-2015 годов и на перспективу до 2020 года"</t>
  </si>
  <si>
    <t>МП "Внедрение  гражданских  технологий противодействию терроризму в муниципальном образовании Темрюкский район"</t>
  </si>
  <si>
    <t>МП "Профилактика правонарушений в муниципальном образовании Темрюкский район"</t>
  </si>
  <si>
    <t>МП "Развитие национальных культур и профилактики проявлений экстремизма на территории муниципального образования Темрюкский район"</t>
  </si>
  <si>
    <t>МП "Обеспечение безопасности населения в Темрюкском районе"</t>
  </si>
  <si>
    <t xml:space="preserve">МП "Поддержка социально ориентированных некоммерческих организаций, осуществляющих свою деятельность на территории муниципального образования Темрюкский район"
</t>
  </si>
  <si>
    <t>МП "Управление муниципальными финансами"</t>
  </si>
  <si>
    <t>МП "Информирование населения о деятельности администрации муниципального образования Темрюкский район  в СМИ"</t>
  </si>
  <si>
    <t>МП "Муниципальная политика и развитие гражданского общества"</t>
  </si>
  <si>
    <t>МП "Развитие информационного общества и формирование электронного правительства"</t>
  </si>
  <si>
    <t>МП "Эффективное муниципальное управление"</t>
  </si>
  <si>
    <t>Отдел по социально-трудовым отношениям и вопросам здравоохранения</t>
  </si>
  <si>
    <t>Отдел муниципальной службы и кадровой работы</t>
  </si>
  <si>
    <t>Управление архитектуры и градостроительства</t>
  </si>
  <si>
    <t>Управление капитального строительства и топливно-энергетического комплекса</t>
  </si>
  <si>
    <t>Финансовое управление</t>
  </si>
  <si>
    <t>Отдел по взаимодействию со СМИ</t>
  </si>
  <si>
    <t>Управление по профилактике правонарушений и взаимодействию с правоохранительными органами</t>
  </si>
  <si>
    <t>Управление образованием</t>
  </si>
  <si>
    <t>Управление имущественных и земельных отношений</t>
  </si>
  <si>
    <t>Управление жилищно-коммунального хозяйства, охраны окружающей среды, транспорта, связи и дорожного хозяйства</t>
  </si>
  <si>
    <t>Отдел по делам молодежи</t>
  </si>
  <si>
    <t>Управление по санаторно-курортному комплексу и туризму</t>
  </si>
  <si>
    <t>Управление по вопросам семьи и детства</t>
  </si>
  <si>
    <t xml:space="preserve">Организационный отдел  </t>
  </si>
  <si>
    <t>Управление экономики</t>
  </si>
  <si>
    <t>Управление культуры</t>
  </si>
  <si>
    <t>Управление информатизации</t>
  </si>
  <si>
    <t>Отдел по физической культуре и спорту</t>
  </si>
  <si>
    <t>Управление потребительской сферы</t>
  </si>
  <si>
    <t xml:space="preserve">Общий отдел </t>
  </si>
  <si>
    <t>Управление сельского хозяйства и перерабатывающей промышленности</t>
  </si>
  <si>
    <t>Отдел инвестиционного развития, малого бизнеса и промышленности</t>
  </si>
  <si>
    <t>Управление по взаимодействию с органами местного самоуправления и общественными объединениями</t>
  </si>
  <si>
    <t xml:space="preserve">Управление по вопросам семьи и детства </t>
  </si>
  <si>
    <t>ПП 1 "Предоставление мер социальной поддержки гражданам, заключившим договор о целевом обучении с муниципальным учреждениями муниципального образования Темрюкский район"</t>
  </si>
  <si>
    <t>ПП 2 "Развитие мер социальной поддержки отдельным категориям граждан муниципального образования Темрюкский район"</t>
  </si>
  <si>
    <t>ПП 3 "Совершенствование социальной поддержки семьи и детей"</t>
  </si>
  <si>
    <t>Отдел по социально-трудовым отношениям и вопросам здравоохранения (соисполнитель – Муниципальное бюджетное учреждение здравоохранения «Центральная районная больница муниципального образования Темрюкский район»</t>
  </si>
  <si>
    <t>ПП 1 "Мероприятия по гражданской обороне, предупреждению и ликвидации чрезвычайных ситуаций, стихийных бедствий и их последствий, выполняемые в рамках специальных решений на территории муниципального образования Темрюкский район"</t>
  </si>
  <si>
    <t>ПП 2"Мероприятия по организации профессиональной деятельности аварийно-спасательной службы муниципального образования Темрюкский район"</t>
  </si>
  <si>
    <t xml:space="preserve">МКУ «Управление по делам ГО и ЧС»  Темрюкского района" </t>
  </si>
  <si>
    <t>МБУ «Аварийно – спасательный отряд Темрюкского района"</t>
  </si>
  <si>
    <t>ПП 1  "Повышение безопасности дорожного движения на территории муниципального образования Темрюкский район"</t>
  </si>
  <si>
    <t>ПП 2 "Мероприятия по ремонту автомобильных дорог за счет средств дорожного фонда муниципального образования Темрюкский район"</t>
  </si>
  <si>
    <t>Основные мероприятия программы</t>
  </si>
  <si>
    <t>ПП 1 "Развитие физической культуры и массового спорта в Темрюкском районе"</t>
  </si>
  <si>
    <t>ПП 2 "Прочие мероприятия муниципальной программы"</t>
  </si>
  <si>
    <t>ПП 1 "Создание благоприятных условий для развития и реализации потенциала молодежи в интересах Темрюкского района, Кубани"</t>
  </si>
  <si>
    <t>ПП 2 "Отдельные мероприятия муниципальной программы"</t>
  </si>
  <si>
    <t>ПП 1 "Создание благоприятных условий для комплексного развития и жизнедеятельности детей в Темрюкском районе"</t>
  </si>
  <si>
    <t>ПП 1 "Материальное стимулирование производства сельскохозяйственной продукции"</t>
  </si>
  <si>
    <t>ПП 2  "Обеспечение эпизоотического ветеринарно-санитарного благополучия в МО ТР"</t>
  </si>
  <si>
    <t>ПП  3 "Прочие мероприятия муниципальной программы"</t>
  </si>
  <si>
    <t>ПП 1 "Мероприятия праздничных дней и памятных дат, проводимых администрацией муниципального образования Темрюкский район</t>
  </si>
  <si>
    <t xml:space="preserve">ПП 2 "Развитие архивного дела в муниципальном образовании Темрюкский район" </t>
  </si>
  <si>
    <t>ПП 2 "Кадровое обеспечение в сфере культуры"</t>
  </si>
  <si>
    <t>ПП 3 "Укрепление материально-технической базы учреждений культуры"</t>
  </si>
  <si>
    <t>ПП 4 «Мероприятия по совершенствованию деятельности учреждений культуры, подведомственных управлению культуры»</t>
  </si>
  <si>
    <t>ПП 5 "Отдельные мероприятия по управлению реализацией программы (аппарат)"</t>
  </si>
  <si>
    <t>ПП 1 "Основные направления развития"</t>
  </si>
  <si>
    <t>ПП 1 "Обеспечение материально-технического обеспечения администрации"</t>
  </si>
  <si>
    <t>ПП 2"Обеспечение ведения бухгалтерского учета"</t>
  </si>
  <si>
    <t xml:space="preserve"> Муниципального казенного учреждения «Централизованная бухгалтерия»</t>
  </si>
  <si>
    <t>Муниципального казенного учреждения  «Маттехобеспечение»</t>
  </si>
  <si>
    <t>ПП 1 "Мероприятия, направленные на формирование  информационного общества и формирование электронного  правительства"</t>
  </si>
  <si>
    <t>ПП 1 "Повышение инвестиционной привлекательности муниципального образования Темрюкский район"</t>
  </si>
  <si>
    <t>ПП 2 "Обеспечение деятельности уполномоченного органа по размещению заказа товаров, работ, услуг для муниципальных нужд"</t>
  </si>
  <si>
    <t>Архивный отдел</t>
  </si>
  <si>
    <t>Муниципальное казенное учреждение «Муниципальный заказ» муниципального образования Темрюкский район</t>
  </si>
  <si>
    <t>отдел инвестиционного развития, малого бизнеса и промышленности</t>
  </si>
  <si>
    <t>Отдел по физической культуре и спорту, соисполнитель - МБДОУ ДОД ДЮСШ «Виктория"</t>
  </si>
  <si>
    <t>Управление сельского хозяйства и перерабатывающей промышленности, соисполнитель – муниципальное казенное учреждение «ИКЦ Темрюкский» муниципального образования Темрюкский район</t>
  </si>
  <si>
    <t xml:space="preserve">ВСЕГО </t>
  </si>
  <si>
    <t>внебюджетные источники</t>
  </si>
  <si>
    <t>х</t>
  </si>
  <si>
    <t>тыс. рублей</t>
  </si>
  <si>
    <t xml:space="preserve">всего </t>
  </si>
  <si>
    <t>управление экономики</t>
  </si>
  <si>
    <t xml:space="preserve">ПП 4 "Поддержка сельскохозяйственного производства граждан, ведущих личное подсобное хозяйство, крестьянских (фермерских) хозяйств, индивидуальных предпринимателей, ведущих деятельность в области сельскохозяйственного производства на территории муниципального образования Темрюкский район"
</t>
  </si>
  <si>
    <t>ПП 1 «Приобретение жилья для детей-сирот и детей, оставшихся без попечения родителей, лиц из числа детей-сирот и детей, оставшихся без попечения родителей на территории Краснодарского края»</t>
  </si>
  <si>
    <t>Сведения об исполнении расходных обязательствах, финансирование которых осуществляется из бюджетов всех уровней                                                                                                                                                                                                                            в рамках реализации муниципальных программ муниципального образования Темрюкский район за 2 квартал 2019 года</t>
  </si>
  <si>
    <t>Примечание</t>
  </si>
  <si>
    <t>исполнение муниципальных контрактов: сентябрь (70,0 тыс. рублей), октябрь (85,0 тыс. рублей)</t>
  </si>
  <si>
    <t>исполнение муниципальных контрактов: сентябрь (556,8 тыс. рублей), ноябрь - декабрь (180,1 тыс. рублей)</t>
  </si>
  <si>
    <t>остаток средств планируется освить август- сентябрь 2019 года путем заключения прямых договоров (31,7 тыс. рублей)</t>
  </si>
  <si>
    <t>процедура проведения аукциона запланирована на 15.08.2019 года</t>
  </si>
  <si>
    <t>остаток средств планируется освоить август- сентябрь 2019 года путем заключения прямых договоров (12,4 тыс. рублей)</t>
  </si>
  <si>
    <t>в результате проведенных процедур торгов сложилась экономия средств (1,1 тыс. рублей)</t>
  </si>
  <si>
    <t xml:space="preserve"> обучение мун. служащих запланировано на октябрь-ноябрь 2019 года (141,5 тыс. рублей)</t>
  </si>
  <si>
    <t>размещение извещения на проведение открытого аукциона запланировано на сентябрь  (1461,6 тыс. рублей)</t>
  </si>
  <si>
    <t>субсидии имеют заявительный характер. Планируется освоить в 3 квартале 2019 года - 5576,7 тыс. рублей, в 4 квартале - 7751,2 тыс. рублей</t>
  </si>
  <si>
    <t>поддержка общественных объединений ветеранов, инвалидов, узников осуществлена в полном объеме в 1 полугодии 2019 года. Перечисление субсидии  казачеству осуществляется  поквартально: в 3 квартале - 2382,0 тыс. рублей; в 4 квартале - 2232,1 тыс. рублей</t>
  </si>
  <si>
    <t>исполнение мунициального контракта на реконструкцию магистрального трубопровода МТ 2: 1 квартал 2019 года - 76742,2 тыс. рублей; 3 квартал - 63387,1 тыс. рублей, из них средства краевого бюджета - 53426,4 тыс. рублей. В том числе в июле призведена оплата в сумме 29483,9 тыс. рублей, из них средства краевого бюджета - 25356,2 тыс. рублей. В 3 квартале планируется также освоить 69,3 тыс. рублей: на проведение внешней экспертизы ( август - 12,0 тыс. руб.); на разработку ПСД (июль - 57,3 тыс. руб.). Мероприятие на выполнение проектно-изыскательских работ планируется выполнить по окончанию работ по реконструкции МТ 2 (6276,0 тыс. руб.)</t>
  </si>
  <si>
    <t>в июле ЛБО краевого бюджета увеличен до 1828,9 тыс. рублей, местного бюджета - до 2632,4 тыс. рублей. Исполнение в июле 2019 года</t>
  </si>
  <si>
    <t>расходы осуществляются в соответствии с кассовым планом. Исполнение мероприятия по разработке проектной документации для строительства  "Водно-спортивной гребной базы" запланировано на ноябрь - декабрь 2019 года</t>
  </si>
  <si>
    <t>расходы на осуществление деятельности МБУ "Спортивная школа Виктория" и  МБУ ЦФМР осуществляются в соответствии с кассовым планом. Выполнение мероприятий по технологическому присоединению к сети газораспределения котельной спортивного комплекса (718,9 тыс. рублей),  строительству транспортабельной котельной для здания спортзала (8377,6 тыс. рублей), софинансирование расходных обязательств по реализации мероприятий, направленных на развитие детско-юношеского спорта (195,9 тыс. руб.) определено на 4 квартал 2019 года</t>
  </si>
  <si>
    <t>07.08.2019 года размещено извещение на разработку Схемы размещения рекламных конструкций  (предполагаемая дата проведения процедуры торгов - 20.08.2019 года)</t>
  </si>
  <si>
    <t xml:space="preserve"> извещение на выполнение работ по изготовлению информационного материала планируется разместить в ноябре 2019 года</t>
  </si>
  <si>
    <t>исполнение по прямым договорам запланировано на 4 квартал 2019 года (131,2 тыс. рублей)</t>
  </si>
  <si>
    <t>осуществить расходы на проведение Всемирного дня качества  запланировано в ноябре 2019 года (57,0 тыс. рублей)</t>
  </si>
  <si>
    <t>расходы на проведение обучения работников по охране труда произведены в июле за счет средств местного бюджета (10,8 тыс. рублей), внебюджетных источников (374,6 тыс. рублей). Остаток ЛБО будет освоен до конца 2019 года</t>
  </si>
  <si>
    <t>Остаток средств (2118,8 тыс. рублей) планируется освоить до конца 2019 года  на предоставление компенсационных выплат за наем жилья специалистам (выплата имеет заявительный характер)</t>
  </si>
  <si>
    <t>расходы на организацию отдыха  и оздоровления детей, на проведение социально-значимых мероприятий, на профилактику безнадзорности правонарушений осуществляются в соответствии с кассовым планом: освоение средств в течение 2019 года</t>
  </si>
  <si>
    <t xml:space="preserve">извещения о проведении процедуры торгов на разработку комплексной схемы  организации дорожного движения планируется разместить в августе (2000,0 тыс. рублей), на ремонт дорог - в сентябре 2019 года (1011,1 тыс. рублей) </t>
  </si>
  <si>
    <t>расходы на оснащение общеобразовательных учреждений средствами обучения безопасности дорожного движения, приобретение светоотражающих элементов, проведение массовых мероприятий запланировано осуществить с сентября по декабрь 2019 года</t>
  </si>
  <si>
    <t>расходы на обеспечение деятельности МКУ "Районный молодежный центр "Доверие", МКУ "МЦП имени В.Я. Ляхова", отдела по делам молодежи: освоение в течение 2019 года</t>
  </si>
  <si>
    <t>расходы на содержание детей сирот  и детей, оставшихся без родителей, патронатным воспитателям, приемным родителям осуществляется  в соответствии с кассовым планом: освоение средств в течение 2019 года</t>
  </si>
  <si>
    <t>расходы по пенсионному обеспечению за выслугу лет, ежемесячным долатам к пенсии почетных граждан осуществляются в соответствии с кассовым планом: освоение в течение 2019 года</t>
  </si>
  <si>
    <t>расходы на обеспечение деятельности МБУК "РДК", МБУК "Межпоселенческая библиотека" МОТР, МБУ ДО "ДШИ" г. Темрюк, МБУ ДО "ДШИ" ст. Тамань, МБУ ДО "ДШИ" ст. Старотитароской, МБУ ДО "ДШИ" пос. Юбилейный, казенных учреждений культуры  осуществляются в соответствии с кассовым планом: освоение средств в течение 2019 года</t>
  </si>
  <si>
    <t>расходы на обеспечение деятельности управления культуры осуществляются в соответствии с кассовым планом: освоение средств в течение 2019 года</t>
  </si>
  <si>
    <t>муниципальные контракты заключены по МБУ "РДК", исполнение до конца 2019 года</t>
  </si>
  <si>
    <t>расходы на обеспечение деятельности управления капитального строительства и МКУ "ЕСЗ" осуществляется в соответствии с кассовым планом (до конца года планируется освоить 8789,6 тыс. рублей). Исполнение по муниципальным контрактам: технологическое присоединение здания котельной детсада; реконструкции спортзала МБОУСОШ № 18; капитальный ремонт административного здания; проектированию спортивных залов МБОУСОШ № 8, 26,   детского сада  в ст. Курчанской; завершение строительства переходящего объекта  по строительству здания амбулатории  ВОП в пос. Таманский - планируется осуществить до конца 2019 года (23500,9 тыс. рублей). В настоящее время осуществляется закупка по проектированию здания амбулатории ВОП  в г. Темрюке (1700,0 тыс. рублей). По перепланировке квартир в пос. Сенной и выполнению текущего ремонта муниципального имущества контракты не заключены (268,1 тыс. рублей)</t>
  </si>
  <si>
    <t>расходы по финансовому обеспечению деятельности муниципальных казенных учреждений, управления образованием, обеспечению питанием, общедоступности дошкольного, начального, общего,  дополнительного образования осуществляются в соответствии с кассовым планом, сметами и муниципальными заданиями и  планами ФХД. Муниципальный контракт на приобретение автобусов заключен 06.08.2019 года, срок исполнения -август 2019 года. Проведены работы по подготовке торгов, разработке ПСД, заключению договоров по выполнению капитальных и текущих ремонтов в ОО. Мероприятия по противопожарной безопасности, обеспечению охраны, тех. обслуживанию  систем видеонаблюдения и системы стрелец-мониторинг а также тревожной кнопки, устройству и ремонту ограждений  будут проводиться до конца 2019 года</t>
  </si>
  <si>
    <t>остаток в сумме 4498,8 тыс. рублей планируется освоить до конца 2019 года на проведение праздничных мероприятий (3163,3 тыс. рублей), материально-техническое оснащение праздничных мероприятий (50,0 тыс. рублей), оснащение обрудованием и музыкальными инструментами (835,4 тыс. рублей), приобретение программного обеспечения (51,0 тыс. рублей),  обновление книжного фонда (355,0 тыс. рублей); организация библиотечного обслуживания населения (44,1 тыс. рублей)</t>
  </si>
  <si>
    <t>расходы по осуществлению выплат стимулирующего характера, предоставление мер соцподдержки на оплату комун. платежей и жилых помещений, поддержке молодых специалистов, переподготовке и повышению квалификации специалистов осуществляются в соответствии с кассовым планом: освоение средств в течение 2019 года</t>
  </si>
  <si>
    <t>В связи со сменой собственника учреждения (ГБУЗ ЦРБ) стипендия студентам не будет выплачиваться, (206,0 тыс. рублей подлежат снятию). Остаток средств в сумме 151,0 тыс. рублей будет освоен в полном объемедо конца 2019 года</t>
  </si>
  <si>
    <t xml:space="preserve">муниципальный контракт заключен на 118,0 тыс. рублей, исполнение - октябрь 2019 года. Исполнение прямого договора (5,7 тыс. рублей) запланировано на 4 квартал 2019 года. По результатам торгов сложилась экономия средств в сумме 82,4 тыс. рублей </t>
  </si>
  <si>
    <t>сложилась экономия средств, подлежащая снятию (0,4 тыс. рублей)</t>
  </si>
  <si>
    <t>расходы на осуществление деятельности МКУ "Муниципальный заказ" осуществляются в соответствии с кассовым планом: исполнение в течение 2019 года</t>
  </si>
  <si>
    <t>исполнение муниципальных контрактов: август (123,6 тыс. рублей), ноябрь-декабрь  (310,0 тыс. рублей). Сложилась экономия средств (18,3 тыс. рублей)</t>
  </si>
  <si>
    <t>исполнение муниципальных контрактов: июль  (154,0 тыс. рублей), декабрь (44,8 тыс. рублей). В результате проведенных процедур торгов сложилась экономия средств (115,8 тыс. рублей)</t>
  </si>
  <si>
    <t>В июле освоено 3180,6 тыс. рублей:строительство скейт-парка (2670,0 тыс. рублей), подготовка площадки (510,6 тыс. рублей). Извещения планируется разместить в августе: на обустройство площадки тротуарной плиткой  (1369,7 тыс. рублей), на приобретение спортивных воркаут-комплексов (435,0 тыс. рублей). Прямые договора на приобретение трибун (299,8 тыс. рублей), малых форм (299,0 тыс. рублей) будут исполнены в полном объеме до конца 2019 года. На проведение мероприятий до конца 2019 года будет направлено 1173,7 тыс. рублей, в том числе в сентябре - 118,4 тыс. рублей; в октябре - 102,7 тыс. рублей; в ноябре - 486,4 тыс. рублей; в декабре -466,2 тыс. рублей</t>
  </si>
  <si>
    <t>расходы нна обеспечение деятельности МКУ ИКЦ "Темрюкский" осуществляются в соответствии с кассовым планом: освоение в течение 2019 года.</t>
  </si>
  <si>
    <t>исполнено в июле 114,7 тыс. рублей; запланировано размещение извещения: август (179,1 тыс. рублей); сентябрь (279,2 тыс. рублей); муниципальные контракты заключены, исполнение: август (150,0 тыс. рублей), сентябрь (96,8 тыс. рублей), апрель 2020 года (485,3 тыс. рублей); исполнение по прямым договорам (470,6 тыс. рублей)</t>
  </si>
  <si>
    <t>муниципальные контракты по 5 -ти квартирам находятся на стадии заключения(предположительная дата - 19.08.2019 года). Начало торгов по квартирам запланировано на 22.08.2019 года (10 квартир); на 26.08.2019 года (10 квартир). Процедура торгов по 5-ти квартирам 07.08.2019 года признана не состоявшейся</t>
  </si>
  <si>
    <t xml:space="preserve">расходы на осуществление деятельности МУ "Архитектурный центр" осуществляются в соответствии с кассовым планом: освоение в течение 2019 года. Освоение средств по подготовке карт-планов населенных пунктов (прямые договора) будет осуществлено в 4 квартале 2019 года (250, тыс. рублей) </t>
  </si>
  <si>
    <t>размещение извещения на проведение открытого аукциона запланировано на август 2019 года (97,5 тыс. рублей)</t>
  </si>
  <si>
    <t xml:space="preserve"> расходы на обеспечение деятельности МКУ "Управления по делам ГО и ЧС" осуществляются в  соответствии с кассовым планом: исполнение в течение 2019 года</t>
  </si>
  <si>
    <t xml:space="preserve"> расходы на обеспечение деятельности МБУ "Аварийно-спасательный отряд" осуществляются  в соответствии с кассовым планом: освоение средств в течение 2019 года</t>
  </si>
  <si>
    <t xml:space="preserve">расходы на обеспечение деятельности финансового управления осуществляются в соответствии с кассовым планом: освоение средств в течение 2019 года </t>
  </si>
  <si>
    <t>расходы на обеспечение деятельности администрации МО ТР осуществляются в соответствии с кассовым планом: исполнение в течение 2019 года</t>
  </si>
  <si>
    <t>расходы на обеспечение деятельности МКУ "Маттехобеспечение", коммунальные услуги осуществляются в соответствии с кассовым планом: в течение 2019 года. Ремонт входной группы административного здания запланирован на август-декабрь 2019 года</t>
  </si>
  <si>
    <t>расходы на обеспечение деятельности МКУ "Централизованная бухгалтерия" осуществляются в соответствии с кассовым планомс: исполнение в течение 2019 года</t>
  </si>
  <si>
    <t>муниципальные контракты по обеспечению электронного взаимодействия заключены, исполнение в течение 2019 года: 3 квартал 2019 года -1951,3 тыс. рублей; 4 квартал - 1147,8 тыс. рублей</t>
  </si>
  <si>
    <t>муниципальные контракты по информированию населения  о деятельности ОМС в печатных изданиях и СМИ, организации подписки и приобретению программного продукта заключены, исполнение в течение 2019 года: 3 квартал 2019 года - 493,1 тыс. рублей, 4 квартал - 546,7 тыс. рублей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</si>
</sst>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 x14ac:knownFonts="1">
    <font>
      <sz val="11"/>
      <color theme="1"/>
      <name val="Calibri"/>
      <family val="2"/>
      <charset val="204"/>
      <scheme val="minor"/>
    </font>
    <font>
      <sz val="11"/>
      <color theme="1"/>
      <name val="Calibri"/>
      <family val="2"/>
      <scheme val="minor"/>
    </font>
    <font>
      <b/>
      <sz val="9"/>
      <name val="Times New Roman"/>
      <family val="1"/>
      <charset val="204"/>
    </font>
    <font>
      <sz val="9"/>
      <name val="Times New Roman"/>
      <family val="1"/>
      <charset val="204"/>
    </font>
    <font>
      <sz val="14"/>
      <name val="Times New Roman"/>
      <family val="1"/>
      <charset val="204"/>
    </font>
    <font>
      <sz val="12"/>
      <name val="Times New Roman"/>
      <family val="1"/>
      <charset val="204"/>
    </font>
    <font>
      <i/>
      <sz val="9"/>
      <name val="Times New Roman"/>
      <family val="1"/>
      <charset val="204"/>
    </font>
  </fonts>
  <fills count="6">
    <fill>
      <patternFill patternType="none"/>
    </fill>
    <fill>
      <patternFill patternType="gray125"/>
    </fill>
    <fill>
      <patternFill patternType="solid">
        <fgColor theme="9" tint="0.59999389629810485"/>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xf numFmtId="0" fontId="1" fillId="0" borderId="0"/>
  </cellStyleXfs>
  <cellXfs count="41">
    <xf numFmtId="0" fontId="0" fillId="0" borderId="0" xfId="0"/>
    <xf numFmtId="0" fontId="3" fillId="0" borderId="0" xfId="0" applyFont="1" applyAlignment="1">
      <alignment horizontal="center" vertical="top" wrapText="1"/>
    </xf>
    <xf numFmtId="0" fontId="3" fillId="4" borderId="0" xfId="0" applyFont="1" applyFill="1" applyAlignment="1">
      <alignment horizontal="center" vertical="top" wrapText="1"/>
    </xf>
    <xf numFmtId="0" fontId="3" fillId="2" borderId="0" xfId="0" applyFont="1" applyFill="1" applyAlignment="1">
      <alignment horizontal="center" vertical="top" wrapText="1"/>
    </xf>
    <xf numFmtId="0" fontId="3" fillId="0" borderId="0" xfId="0" applyFont="1" applyFill="1" applyAlignment="1">
      <alignment horizontal="center" vertical="top" wrapText="1"/>
    </xf>
    <xf numFmtId="0" fontId="2" fillId="0" borderId="0" xfId="0" applyFont="1" applyFill="1" applyAlignment="1">
      <alignment horizontal="center" vertical="top" wrapText="1"/>
    </xf>
    <xf numFmtId="164" fontId="2" fillId="0" borderId="1" xfId="0" applyNumberFormat="1" applyFont="1" applyFill="1" applyBorder="1" applyAlignment="1">
      <alignment horizontal="center" vertical="top" wrapText="1"/>
    </xf>
    <xf numFmtId="164" fontId="4" fillId="0" borderId="0" xfId="0" applyNumberFormat="1" applyFont="1" applyFill="1" applyAlignment="1">
      <alignment horizontal="center" vertical="top" wrapText="1"/>
    </xf>
    <xf numFmtId="164" fontId="3" fillId="0" borderId="0" xfId="0" applyNumberFormat="1" applyFont="1" applyFill="1" applyAlignment="1">
      <alignment horizontal="center" vertical="top" wrapText="1"/>
    </xf>
    <xf numFmtId="164" fontId="3" fillId="2" borderId="0" xfId="0" applyNumberFormat="1" applyFont="1" applyFill="1" applyAlignment="1">
      <alignment horizontal="center" vertical="top" wrapText="1"/>
    </xf>
    <xf numFmtId="164" fontId="3" fillId="4" borderId="0" xfId="0" applyNumberFormat="1" applyFont="1" applyFill="1" applyAlignment="1">
      <alignment horizontal="center" vertical="top" wrapText="1"/>
    </xf>
    <xf numFmtId="1" fontId="2" fillId="0" borderId="1" xfId="0" applyNumberFormat="1" applyFont="1" applyFill="1" applyBorder="1" applyAlignment="1">
      <alignment horizontal="center" vertical="top" wrapText="1"/>
    </xf>
    <xf numFmtId="1" fontId="2" fillId="0" borderId="0" xfId="0" applyNumberFormat="1" applyFont="1" applyFill="1" applyAlignment="1">
      <alignment horizontal="center" vertical="top" wrapText="1"/>
    </xf>
    <xf numFmtId="0" fontId="6" fillId="0" borderId="1" xfId="1" applyFont="1" applyFill="1" applyBorder="1" applyAlignment="1">
      <alignment horizontal="center" vertical="top" wrapText="1"/>
    </xf>
    <xf numFmtId="0" fontId="6" fillId="0" borderId="1" xfId="1" applyFont="1" applyFill="1" applyBorder="1" applyAlignment="1">
      <alignment vertical="top" wrapText="1"/>
    </xf>
    <xf numFmtId="0" fontId="6" fillId="0" borderId="1" xfId="0" applyFont="1" applyFill="1" applyBorder="1" applyAlignment="1">
      <alignment horizontal="center" vertical="top" wrapText="1"/>
    </xf>
    <xf numFmtId="164" fontId="6" fillId="0" borderId="1" xfId="0" applyNumberFormat="1" applyFont="1" applyFill="1" applyBorder="1" applyAlignment="1">
      <alignment horizontal="center" vertical="top" wrapText="1"/>
    </xf>
    <xf numFmtId="0" fontId="6" fillId="0" borderId="0" xfId="0" applyFont="1" applyFill="1" applyAlignment="1">
      <alignment horizontal="center" vertical="top" wrapText="1"/>
    </xf>
    <xf numFmtId="0" fontId="3" fillId="5" borderId="0" xfId="0" applyFont="1" applyFill="1" applyAlignment="1">
      <alignment horizontal="center" vertical="top" wrapText="1"/>
    </xf>
    <xf numFmtId="164" fontId="3" fillId="5" borderId="0" xfId="0" applyNumberFormat="1" applyFont="1" applyFill="1" applyAlignment="1">
      <alignment horizontal="center" vertical="top" wrapText="1"/>
    </xf>
    <xf numFmtId="0" fontId="2" fillId="0" borderId="1" xfId="0" applyFont="1" applyFill="1" applyBorder="1" applyAlignment="1">
      <alignment horizontal="center" vertical="top" wrapText="1"/>
    </xf>
    <xf numFmtId="0" fontId="4" fillId="0" borderId="0" xfId="0" applyFont="1" applyFill="1" applyAlignment="1">
      <alignment horizontal="center" vertical="top" wrapText="1"/>
    </xf>
    <xf numFmtId="0" fontId="2" fillId="3" borderId="1" xfId="1" applyFont="1" applyFill="1" applyBorder="1" applyAlignment="1">
      <alignment horizontal="center" vertical="top" wrapText="1"/>
    </xf>
    <xf numFmtId="0" fontId="2" fillId="3" borderId="1" xfId="1" applyFont="1" applyFill="1" applyBorder="1" applyAlignment="1">
      <alignment vertical="top" wrapText="1"/>
    </xf>
    <xf numFmtId="0" fontId="2" fillId="3" borderId="1" xfId="0" applyFont="1" applyFill="1" applyBorder="1" applyAlignment="1">
      <alignment horizontal="center" vertical="top" wrapText="1"/>
    </xf>
    <xf numFmtId="164" fontId="2" fillId="3" borderId="1" xfId="0" applyNumberFormat="1" applyFont="1" applyFill="1" applyBorder="1" applyAlignment="1">
      <alignment horizontal="center" vertical="top" wrapText="1"/>
    </xf>
    <xf numFmtId="0" fontId="2" fillId="3" borderId="0" xfId="0" applyFont="1" applyFill="1" applyAlignment="1">
      <alignment horizontal="center" vertical="top" wrapText="1"/>
    </xf>
    <xf numFmtId="0" fontId="3" fillId="5" borderId="1" xfId="1" applyFont="1" applyFill="1" applyBorder="1" applyAlignment="1">
      <alignment horizontal="center" vertical="top" wrapText="1"/>
    </xf>
    <xf numFmtId="0" fontId="3" fillId="5" borderId="1" xfId="1" applyFont="1" applyFill="1" applyBorder="1" applyAlignment="1">
      <alignment vertical="top" wrapText="1"/>
    </xf>
    <xf numFmtId="0" fontId="3" fillId="5" borderId="1" xfId="0" applyFont="1" applyFill="1" applyBorder="1" applyAlignment="1">
      <alignment horizontal="center" vertical="top" wrapText="1"/>
    </xf>
    <xf numFmtId="164" fontId="3" fillId="5" borderId="1" xfId="0" applyNumberFormat="1" applyFont="1" applyFill="1" applyBorder="1" applyAlignment="1">
      <alignment horizontal="center" vertical="top" wrapText="1"/>
    </xf>
    <xf numFmtId="0" fontId="2" fillId="3" borderId="1" xfId="1" applyFont="1" applyFill="1" applyBorder="1" applyAlignment="1">
      <alignment horizontal="justify" vertical="top" wrapText="1"/>
    </xf>
    <xf numFmtId="0" fontId="6" fillId="0" borderId="1" xfId="0" applyFont="1" applyFill="1" applyBorder="1" applyAlignment="1">
      <alignment horizontal="left" vertical="top" wrapText="1"/>
    </xf>
    <xf numFmtId="0" fontId="2" fillId="0" borderId="5" xfId="0" applyFont="1" applyFill="1" applyBorder="1" applyAlignment="1">
      <alignment horizontal="center" vertical="top" wrapText="1"/>
    </xf>
    <xf numFmtId="0" fontId="2" fillId="0" borderId="6" xfId="0" applyFont="1" applyFill="1" applyBorder="1" applyAlignment="1">
      <alignment horizontal="center" vertical="top" wrapText="1"/>
    </xf>
    <xf numFmtId="0" fontId="2" fillId="0" borderId="2" xfId="0" applyFont="1" applyFill="1" applyBorder="1" applyAlignment="1">
      <alignment horizontal="center" vertical="top" wrapText="1"/>
    </xf>
    <xf numFmtId="0" fontId="2" fillId="0" borderId="3" xfId="0" applyFont="1" applyFill="1" applyBorder="1" applyAlignment="1">
      <alignment horizontal="center" vertical="top" wrapText="1"/>
    </xf>
    <xf numFmtId="0" fontId="2" fillId="0" borderId="4" xfId="0" applyFont="1" applyFill="1" applyBorder="1" applyAlignment="1">
      <alignment horizontal="center" vertical="top" wrapText="1"/>
    </xf>
    <xf numFmtId="0" fontId="2" fillId="0" borderId="1" xfId="0" applyFont="1" applyFill="1" applyBorder="1" applyAlignment="1">
      <alignment horizontal="center" vertical="top" wrapText="1"/>
    </xf>
    <xf numFmtId="0" fontId="4" fillId="0" borderId="0" xfId="0" applyFont="1" applyFill="1" applyAlignment="1">
      <alignment horizontal="center" vertical="top" wrapText="1"/>
    </xf>
    <xf numFmtId="0" fontId="5" fillId="0" borderId="7" xfId="0" applyFont="1" applyFill="1" applyBorder="1" applyAlignment="1">
      <alignment horizontal="right" vertical="top" wrapText="1" indent="2"/>
    </xf>
  </cellXfs>
  <cellStyles count="2">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5"/>
  <sheetViews>
    <sheetView tabSelected="1" view="pageBreakPreview" zoomScaleNormal="100" zoomScaleSheetLayoutView="100" workbookViewId="0">
      <pane ySplit="6" topLeftCell="A72" activePane="bottomLeft" state="frozen"/>
      <selection pane="bottomLeft" activeCell="F73" sqref="F73"/>
    </sheetView>
  </sheetViews>
  <sheetFormatPr defaultRowHeight="12" x14ac:dyDescent="0.25"/>
  <cols>
    <col min="1" max="1" width="2.85546875" style="1" customWidth="1"/>
    <col min="2" max="2" width="21.28515625" style="1" customWidth="1"/>
    <col min="3" max="3" width="18.7109375" style="1" customWidth="1"/>
    <col min="4" max="4" width="10.140625" style="2" customWidth="1"/>
    <col min="5" max="5" width="12.42578125" style="2" customWidth="1"/>
    <col min="6" max="6" width="9.28515625" style="2" customWidth="1"/>
    <col min="7" max="7" width="9.42578125" style="10" customWidth="1"/>
    <col min="8" max="8" width="14" style="2" customWidth="1"/>
    <col min="9" max="10" width="10.5703125" style="3" customWidth="1"/>
    <col min="11" max="11" width="10.28515625" style="3" customWidth="1"/>
    <col min="12" max="12" width="9.85546875" style="9" customWidth="1"/>
    <col min="13" max="13" width="13.42578125" style="3" customWidth="1"/>
    <col min="14" max="14" width="6.5703125" style="1" customWidth="1"/>
    <col min="15" max="15" width="13.28515625" style="1" customWidth="1"/>
    <col min="16" max="16" width="7.85546875" style="1" customWidth="1"/>
    <col min="17" max="17" width="8.42578125" style="1" customWidth="1"/>
    <col min="18" max="18" width="14.5703125" style="1" customWidth="1"/>
    <col min="19" max="19" width="21.42578125" style="1" customWidth="1"/>
    <col min="20" max="16384" width="9.140625" style="1"/>
  </cols>
  <sheetData>
    <row r="1" spans="1:19" s="21" customFormat="1" ht="3" customHeight="1" x14ac:dyDescent="0.25">
      <c r="G1" s="7"/>
      <c r="L1" s="7"/>
    </row>
    <row r="2" spans="1:19" s="21" customFormat="1" ht="38.25" customHeight="1" x14ac:dyDescent="0.25">
      <c r="A2" s="39" t="s">
        <v>114</v>
      </c>
      <c r="B2" s="39"/>
      <c r="C2" s="39"/>
      <c r="D2" s="39"/>
      <c r="E2" s="39"/>
      <c r="F2" s="39"/>
      <c r="G2" s="39"/>
      <c r="H2" s="39"/>
      <c r="I2" s="39"/>
      <c r="J2" s="39"/>
      <c r="K2" s="39"/>
      <c r="L2" s="39"/>
      <c r="M2" s="39"/>
      <c r="N2" s="39"/>
      <c r="O2" s="39"/>
      <c r="P2" s="39"/>
      <c r="Q2" s="39"/>
      <c r="R2" s="39"/>
    </row>
    <row r="3" spans="1:19" s="4" customFormat="1" ht="16.5" customHeight="1" x14ac:dyDescent="0.25">
      <c r="F3" s="8"/>
      <c r="G3" s="8"/>
      <c r="K3" s="8"/>
      <c r="L3" s="8"/>
      <c r="P3" s="40" t="s">
        <v>109</v>
      </c>
      <c r="Q3" s="40"/>
      <c r="R3" s="40"/>
      <c r="S3" s="40"/>
    </row>
    <row r="4" spans="1:19" s="5" customFormat="1" ht="25.5" customHeight="1" x14ac:dyDescent="0.25">
      <c r="A4" s="38" t="s">
        <v>0</v>
      </c>
      <c r="B4" s="38" t="s">
        <v>1</v>
      </c>
      <c r="C4" s="38" t="s">
        <v>2</v>
      </c>
      <c r="D4" s="35" t="s">
        <v>6</v>
      </c>
      <c r="E4" s="36"/>
      <c r="F4" s="36"/>
      <c r="G4" s="36"/>
      <c r="H4" s="37"/>
      <c r="I4" s="35" t="s">
        <v>7</v>
      </c>
      <c r="J4" s="36"/>
      <c r="K4" s="36"/>
      <c r="L4" s="36"/>
      <c r="M4" s="37"/>
      <c r="N4" s="38" t="s">
        <v>8</v>
      </c>
      <c r="O4" s="38"/>
      <c r="P4" s="38"/>
      <c r="Q4" s="38"/>
      <c r="R4" s="38"/>
      <c r="S4" s="33" t="s">
        <v>115</v>
      </c>
    </row>
    <row r="5" spans="1:19" s="5" customFormat="1" ht="24" x14ac:dyDescent="0.25">
      <c r="A5" s="38"/>
      <c r="B5" s="38"/>
      <c r="C5" s="38"/>
      <c r="D5" s="20" t="s">
        <v>110</v>
      </c>
      <c r="E5" s="20" t="s">
        <v>3</v>
      </c>
      <c r="F5" s="20" t="s">
        <v>4</v>
      </c>
      <c r="G5" s="6" t="s">
        <v>5</v>
      </c>
      <c r="H5" s="20" t="s">
        <v>107</v>
      </c>
      <c r="I5" s="20" t="s">
        <v>9</v>
      </c>
      <c r="J5" s="20" t="s">
        <v>3</v>
      </c>
      <c r="K5" s="20" t="s">
        <v>4</v>
      </c>
      <c r="L5" s="6" t="s">
        <v>5</v>
      </c>
      <c r="M5" s="20" t="s">
        <v>107</v>
      </c>
      <c r="N5" s="20" t="s">
        <v>9</v>
      </c>
      <c r="O5" s="20" t="s">
        <v>3</v>
      </c>
      <c r="P5" s="20" t="s">
        <v>4</v>
      </c>
      <c r="Q5" s="20" t="s">
        <v>5</v>
      </c>
      <c r="R5" s="20" t="s">
        <v>107</v>
      </c>
      <c r="S5" s="34"/>
    </row>
    <row r="6" spans="1:19" s="12" customFormat="1" x14ac:dyDescent="0.25">
      <c r="A6" s="11">
        <v>1</v>
      </c>
      <c r="B6" s="11">
        <v>2</v>
      </c>
      <c r="C6" s="11">
        <v>3</v>
      </c>
      <c r="D6" s="11">
        <v>4</v>
      </c>
      <c r="E6" s="11">
        <v>5</v>
      </c>
      <c r="F6" s="11">
        <v>6</v>
      </c>
      <c r="G6" s="11">
        <v>7</v>
      </c>
      <c r="H6" s="11">
        <v>8</v>
      </c>
      <c r="I6" s="11">
        <v>9</v>
      </c>
      <c r="J6" s="11">
        <v>10</v>
      </c>
      <c r="K6" s="11">
        <v>11</v>
      </c>
      <c r="L6" s="11">
        <v>12</v>
      </c>
      <c r="M6" s="11">
        <v>13</v>
      </c>
      <c r="N6" s="11">
        <v>14</v>
      </c>
      <c r="O6" s="11">
        <v>15</v>
      </c>
      <c r="P6" s="11">
        <v>16</v>
      </c>
      <c r="Q6" s="11">
        <v>17</v>
      </c>
      <c r="R6" s="11">
        <v>18</v>
      </c>
      <c r="S6" s="11">
        <v>19</v>
      </c>
    </row>
    <row r="7" spans="1:19" s="5" customFormat="1" ht="18" customHeight="1" x14ac:dyDescent="0.25">
      <c r="A7" s="20"/>
      <c r="B7" s="20" t="s">
        <v>106</v>
      </c>
      <c r="C7" s="20" t="s">
        <v>108</v>
      </c>
      <c r="D7" s="6">
        <f t="shared" ref="D7:M7" si="0">D8+D9+D10+D16+D19+D22+D24+D28+D29+D30+D34+D35+D36+D41+D42+D43+D46+D47+D48+D49+D52+D53+D54+D55+D56+D57+D60+D61+D62+D63+D64+D65+D68+D70</f>
        <v>2373955.8000000003</v>
      </c>
      <c r="E7" s="6">
        <f t="shared" si="0"/>
        <v>14314.4</v>
      </c>
      <c r="F7" s="6">
        <f t="shared" si="0"/>
        <v>1130991.8999999999</v>
      </c>
      <c r="G7" s="6">
        <f t="shared" si="0"/>
        <v>1227862.9000000001</v>
      </c>
      <c r="H7" s="6">
        <f t="shared" si="0"/>
        <v>786.6</v>
      </c>
      <c r="I7" s="6">
        <f t="shared" si="0"/>
        <v>1123749.5</v>
      </c>
      <c r="J7" s="6">
        <f t="shared" si="0"/>
        <v>1480.4</v>
      </c>
      <c r="K7" s="6">
        <f t="shared" si="0"/>
        <v>532173.30000000005</v>
      </c>
      <c r="L7" s="6">
        <f t="shared" si="0"/>
        <v>589665.30000000005</v>
      </c>
      <c r="M7" s="6">
        <f t="shared" si="0"/>
        <v>430.5</v>
      </c>
      <c r="N7" s="6">
        <f>I7/D7*100</f>
        <v>47.336580571550648</v>
      </c>
      <c r="O7" s="6">
        <f>J7/E7*100</f>
        <v>10.342033197339742</v>
      </c>
      <c r="P7" s="6">
        <f>K7/F7*100</f>
        <v>47.053679164280496</v>
      </c>
      <c r="Q7" s="6">
        <f>L7/G7*100</f>
        <v>48.023708510127634</v>
      </c>
      <c r="R7" s="6">
        <f>M7/H7*100</f>
        <v>54.729214340198318</v>
      </c>
      <c r="S7" s="20"/>
    </row>
    <row r="8" spans="1:19" s="26" customFormat="1" ht="168.75" customHeight="1" x14ac:dyDescent="0.25">
      <c r="A8" s="22">
        <v>1</v>
      </c>
      <c r="B8" s="23" t="s">
        <v>14</v>
      </c>
      <c r="C8" s="24" t="s">
        <v>71</v>
      </c>
      <c r="D8" s="25">
        <f>E8+F8+G8</f>
        <v>4582</v>
      </c>
      <c r="E8" s="25">
        <v>0</v>
      </c>
      <c r="F8" s="25">
        <v>0</v>
      </c>
      <c r="G8" s="25">
        <v>4582</v>
      </c>
      <c r="H8" s="25">
        <v>0</v>
      </c>
      <c r="I8" s="25">
        <f>J8+K8+L8</f>
        <v>2463.1999999999998</v>
      </c>
      <c r="J8" s="25">
        <v>0</v>
      </c>
      <c r="K8" s="25">
        <v>0</v>
      </c>
      <c r="L8" s="25">
        <v>2463.1999999999998</v>
      </c>
      <c r="M8" s="25">
        <v>0</v>
      </c>
      <c r="N8" s="25">
        <f>I8/D8*100</f>
        <v>53.758184199039718</v>
      </c>
      <c r="O8" s="25">
        <v>0</v>
      </c>
      <c r="P8" s="25">
        <v>0</v>
      </c>
      <c r="Q8" s="25">
        <f>L8/G8*100</f>
        <v>53.758184199039718</v>
      </c>
      <c r="R8" s="25">
        <v>0</v>
      </c>
      <c r="S8" s="24" t="s">
        <v>135</v>
      </c>
    </row>
    <row r="9" spans="1:19" s="26" customFormat="1" ht="402.75" customHeight="1" x14ac:dyDescent="0.25">
      <c r="A9" s="22">
        <v>2</v>
      </c>
      <c r="B9" s="23" t="s">
        <v>15</v>
      </c>
      <c r="C9" s="24" t="s">
        <v>51</v>
      </c>
      <c r="D9" s="25">
        <f t="shared" ref="D9:D70" si="1">E9+F9+G9</f>
        <v>1503271.1</v>
      </c>
      <c r="E9" s="25">
        <v>4611.5</v>
      </c>
      <c r="F9" s="25">
        <v>916129.3</v>
      </c>
      <c r="G9" s="25">
        <v>582530.30000000005</v>
      </c>
      <c r="H9" s="25">
        <v>0</v>
      </c>
      <c r="I9" s="25">
        <f t="shared" ref="I9:I70" si="2">J9+K9+L9</f>
        <v>756644.5</v>
      </c>
      <c r="J9" s="25">
        <v>0</v>
      </c>
      <c r="K9" s="25">
        <v>478483.3</v>
      </c>
      <c r="L9" s="25">
        <v>278161.2</v>
      </c>
      <c r="M9" s="25">
        <v>0</v>
      </c>
      <c r="N9" s="25">
        <f t="shared" ref="N9:N70" si="3">I9/D9*100</f>
        <v>50.333203372299238</v>
      </c>
      <c r="O9" s="25">
        <v>0</v>
      </c>
      <c r="P9" s="25">
        <f t="shared" ref="P9:P70" si="4">K9/F9*100</f>
        <v>52.228795651443519</v>
      </c>
      <c r="Q9" s="25">
        <f t="shared" ref="O9:R70" si="5">L9/G9*100</f>
        <v>47.750511861786414</v>
      </c>
      <c r="R9" s="25">
        <v>0</v>
      </c>
      <c r="S9" s="24" t="s">
        <v>146</v>
      </c>
    </row>
    <row r="10" spans="1:19" s="26" customFormat="1" ht="31.5" customHeight="1" x14ac:dyDescent="0.25">
      <c r="A10" s="22">
        <v>3</v>
      </c>
      <c r="B10" s="23" t="s">
        <v>16</v>
      </c>
      <c r="C10" s="24" t="s">
        <v>59</v>
      </c>
      <c r="D10" s="25">
        <f t="shared" si="1"/>
        <v>158954.5</v>
      </c>
      <c r="E10" s="25">
        <f>E11+E12+E13+E14+E15</f>
        <v>28.8</v>
      </c>
      <c r="F10" s="25">
        <f t="shared" ref="F10:G10" si="6">F11+F12+F13+F14+F15</f>
        <v>437.40000000000003</v>
      </c>
      <c r="G10" s="25">
        <f t="shared" si="6"/>
        <v>158488.29999999999</v>
      </c>
      <c r="H10" s="25">
        <v>0</v>
      </c>
      <c r="I10" s="25">
        <f t="shared" si="2"/>
        <v>75030.7</v>
      </c>
      <c r="J10" s="25">
        <f t="shared" ref="J10:L10" si="7">J11+J12+J13+J14+J15</f>
        <v>0</v>
      </c>
      <c r="K10" s="25">
        <f t="shared" si="7"/>
        <v>196.7</v>
      </c>
      <c r="L10" s="25">
        <f t="shared" si="7"/>
        <v>74834</v>
      </c>
      <c r="M10" s="25">
        <v>0</v>
      </c>
      <c r="N10" s="25">
        <f t="shared" si="3"/>
        <v>47.20262716689367</v>
      </c>
      <c r="O10" s="25">
        <f t="shared" ref="O10" si="8">J10/E10*100</f>
        <v>0</v>
      </c>
      <c r="P10" s="25">
        <f t="shared" si="4"/>
        <v>44.970278920896199</v>
      </c>
      <c r="Q10" s="25">
        <f t="shared" si="5"/>
        <v>47.217365572095858</v>
      </c>
      <c r="R10" s="25">
        <v>0</v>
      </c>
      <c r="S10" s="24"/>
    </row>
    <row r="11" spans="1:19" s="17" customFormat="1" ht="266.25" customHeight="1" x14ac:dyDescent="0.25">
      <c r="A11" s="13"/>
      <c r="B11" s="14" t="s">
        <v>93</v>
      </c>
      <c r="C11" s="15" t="s">
        <v>59</v>
      </c>
      <c r="D11" s="16">
        <f t="shared" ref="D11:D15" si="9">E11+F11+G11</f>
        <v>7608.9</v>
      </c>
      <c r="E11" s="16">
        <v>28.8</v>
      </c>
      <c r="F11" s="16">
        <v>9.1</v>
      </c>
      <c r="G11" s="16">
        <v>7571</v>
      </c>
      <c r="H11" s="16">
        <v>0</v>
      </c>
      <c r="I11" s="16">
        <f t="shared" ref="I11:I15" si="10">J11+K11+L11</f>
        <v>3072.2</v>
      </c>
      <c r="J11" s="16">
        <v>0</v>
      </c>
      <c r="K11" s="16">
        <v>0</v>
      </c>
      <c r="L11" s="16">
        <v>3072.2</v>
      </c>
      <c r="M11" s="16">
        <v>0</v>
      </c>
      <c r="N11" s="16">
        <f t="shared" ref="N11:N15" si="11">I11/D11*100</f>
        <v>40.376401319507423</v>
      </c>
      <c r="O11" s="16">
        <f t="shared" ref="O11" si="12">J11/E11*100</f>
        <v>0</v>
      </c>
      <c r="P11" s="16">
        <f t="shared" ref="P11:P12" si="13">K11/F11*100</f>
        <v>0</v>
      </c>
      <c r="Q11" s="16">
        <f t="shared" ref="Q11:Q15" si="14">L11/G11*100</f>
        <v>40.578523312640336</v>
      </c>
      <c r="R11" s="16">
        <v>0</v>
      </c>
      <c r="S11" s="15" t="s">
        <v>147</v>
      </c>
    </row>
    <row r="12" spans="1:19" s="17" customFormat="1" ht="193.5" customHeight="1" x14ac:dyDescent="0.25">
      <c r="A12" s="13"/>
      <c r="B12" s="14" t="s">
        <v>89</v>
      </c>
      <c r="C12" s="15" t="s">
        <v>59</v>
      </c>
      <c r="D12" s="16">
        <f t="shared" si="9"/>
        <v>10106.9</v>
      </c>
      <c r="E12" s="16">
        <v>0</v>
      </c>
      <c r="F12" s="16">
        <v>428.3</v>
      </c>
      <c r="G12" s="16">
        <v>9678.6</v>
      </c>
      <c r="H12" s="16">
        <v>0</v>
      </c>
      <c r="I12" s="16">
        <f t="shared" si="10"/>
        <v>4587.7</v>
      </c>
      <c r="J12" s="16">
        <v>0</v>
      </c>
      <c r="K12" s="16">
        <v>196.7</v>
      </c>
      <c r="L12" s="16">
        <v>4391</v>
      </c>
      <c r="M12" s="16">
        <v>0</v>
      </c>
      <c r="N12" s="16">
        <f t="shared" si="11"/>
        <v>45.391762063540746</v>
      </c>
      <c r="O12" s="16">
        <v>0</v>
      </c>
      <c r="P12" s="16">
        <f t="shared" si="13"/>
        <v>45.925752976885356</v>
      </c>
      <c r="Q12" s="16">
        <f t="shared" si="14"/>
        <v>45.368131754592603</v>
      </c>
      <c r="R12" s="16">
        <v>0</v>
      </c>
      <c r="S12" s="15" t="s">
        <v>148</v>
      </c>
    </row>
    <row r="13" spans="1:19" s="17" customFormat="1" ht="51" customHeight="1" x14ac:dyDescent="0.25">
      <c r="A13" s="13"/>
      <c r="B13" s="14" t="s">
        <v>90</v>
      </c>
      <c r="C13" s="15" t="s">
        <v>59</v>
      </c>
      <c r="D13" s="16">
        <f t="shared" si="9"/>
        <v>47955.4</v>
      </c>
      <c r="E13" s="16">
        <v>0</v>
      </c>
      <c r="F13" s="16">
        <v>0</v>
      </c>
      <c r="G13" s="16">
        <v>47955.4</v>
      </c>
      <c r="H13" s="16">
        <v>0</v>
      </c>
      <c r="I13" s="16">
        <f t="shared" si="10"/>
        <v>22668.1</v>
      </c>
      <c r="J13" s="16">
        <v>0</v>
      </c>
      <c r="K13" s="16">
        <v>0</v>
      </c>
      <c r="L13" s="16">
        <v>22668.1</v>
      </c>
      <c r="M13" s="16">
        <v>0</v>
      </c>
      <c r="N13" s="16">
        <f t="shared" si="11"/>
        <v>47.269129232578599</v>
      </c>
      <c r="O13" s="16">
        <v>0</v>
      </c>
      <c r="P13" s="16">
        <v>0</v>
      </c>
      <c r="Q13" s="16">
        <f t="shared" si="14"/>
        <v>47.269129232578599</v>
      </c>
      <c r="R13" s="16">
        <v>0</v>
      </c>
      <c r="S13" s="15" t="s">
        <v>144</v>
      </c>
    </row>
    <row r="14" spans="1:19" s="17" customFormat="1" ht="195" customHeight="1" x14ac:dyDescent="0.25">
      <c r="A14" s="13"/>
      <c r="B14" s="14" t="s">
        <v>91</v>
      </c>
      <c r="C14" s="15" t="s">
        <v>59</v>
      </c>
      <c r="D14" s="16">
        <f t="shared" si="9"/>
        <v>90250.8</v>
      </c>
      <c r="E14" s="16">
        <v>0</v>
      </c>
      <c r="F14" s="16">
        <v>0</v>
      </c>
      <c r="G14" s="16">
        <v>90250.8</v>
      </c>
      <c r="H14" s="16">
        <v>0</v>
      </c>
      <c r="I14" s="16">
        <f t="shared" si="10"/>
        <v>43410.2</v>
      </c>
      <c r="J14" s="16">
        <v>0</v>
      </c>
      <c r="K14" s="16">
        <v>0</v>
      </c>
      <c r="L14" s="16">
        <v>43410.2</v>
      </c>
      <c r="M14" s="16">
        <v>0</v>
      </c>
      <c r="N14" s="16">
        <f t="shared" si="11"/>
        <v>48.099518231417335</v>
      </c>
      <c r="O14" s="16">
        <v>0</v>
      </c>
      <c r="P14" s="16">
        <v>0</v>
      </c>
      <c r="Q14" s="16">
        <f t="shared" si="14"/>
        <v>48.099518231417335</v>
      </c>
      <c r="R14" s="16">
        <v>0</v>
      </c>
      <c r="S14" s="15" t="s">
        <v>142</v>
      </c>
    </row>
    <row r="15" spans="1:19" s="17" customFormat="1" ht="84.75" customHeight="1" x14ac:dyDescent="0.25">
      <c r="A15" s="13"/>
      <c r="B15" s="14" t="s">
        <v>92</v>
      </c>
      <c r="C15" s="15" t="s">
        <v>59</v>
      </c>
      <c r="D15" s="16">
        <f t="shared" si="9"/>
        <v>3032.5</v>
      </c>
      <c r="E15" s="16">
        <v>0</v>
      </c>
      <c r="F15" s="16">
        <v>0</v>
      </c>
      <c r="G15" s="16">
        <v>3032.5</v>
      </c>
      <c r="H15" s="16">
        <v>0</v>
      </c>
      <c r="I15" s="16">
        <f t="shared" si="10"/>
        <v>1292.5</v>
      </c>
      <c r="J15" s="16">
        <v>0</v>
      </c>
      <c r="K15" s="16">
        <v>0</v>
      </c>
      <c r="L15" s="16">
        <v>1292.5</v>
      </c>
      <c r="M15" s="16">
        <v>0</v>
      </c>
      <c r="N15" s="16">
        <f t="shared" si="11"/>
        <v>42.621599340478156</v>
      </c>
      <c r="O15" s="16">
        <v>0</v>
      </c>
      <c r="P15" s="16">
        <v>0</v>
      </c>
      <c r="Q15" s="16">
        <f t="shared" si="14"/>
        <v>42.621599340478156</v>
      </c>
      <c r="R15" s="16">
        <v>0</v>
      </c>
      <c r="S15" s="15" t="s">
        <v>143</v>
      </c>
    </row>
    <row r="16" spans="1:19" s="26" customFormat="1" ht="52.5" customHeight="1" x14ac:dyDescent="0.25">
      <c r="A16" s="22">
        <v>4</v>
      </c>
      <c r="B16" s="23" t="s">
        <v>17</v>
      </c>
      <c r="C16" s="24" t="s">
        <v>61</v>
      </c>
      <c r="D16" s="25">
        <f t="shared" si="1"/>
        <v>71215.399999999994</v>
      </c>
      <c r="E16" s="25">
        <f>E17+E18</f>
        <v>0</v>
      </c>
      <c r="F16" s="25">
        <f t="shared" ref="F16:G16" si="15">F17+F18</f>
        <v>350</v>
      </c>
      <c r="G16" s="25">
        <f t="shared" si="15"/>
        <v>70865.399999999994</v>
      </c>
      <c r="H16" s="25">
        <v>0</v>
      </c>
      <c r="I16" s="25">
        <f t="shared" si="2"/>
        <v>29531.800000000003</v>
      </c>
      <c r="J16" s="25">
        <f t="shared" ref="J16" si="16">J17+J18</f>
        <v>0</v>
      </c>
      <c r="K16" s="25">
        <f t="shared" ref="K16" si="17">K17+K18</f>
        <v>350</v>
      </c>
      <c r="L16" s="25">
        <f t="shared" ref="L16" si="18">L17+L18</f>
        <v>29181.800000000003</v>
      </c>
      <c r="M16" s="25">
        <v>0</v>
      </c>
      <c r="N16" s="25">
        <f t="shared" si="3"/>
        <v>41.468277928650274</v>
      </c>
      <c r="O16" s="25">
        <v>0</v>
      </c>
      <c r="P16" s="25">
        <f t="shared" si="4"/>
        <v>100</v>
      </c>
      <c r="Q16" s="25">
        <f t="shared" si="5"/>
        <v>41.179193231111384</v>
      </c>
      <c r="R16" s="25">
        <v>0</v>
      </c>
      <c r="S16" s="24"/>
    </row>
    <row r="17" spans="1:19" s="17" customFormat="1" ht="122.25" customHeight="1" x14ac:dyDescent="0.25">
      <c r="A17" s="13"/>
      <c r="B17" s="14" t="s">
        <v>79</v>
      </c>
      <c r="C17" s="15" t="s">
        <v>104</v>
      </c>
      <c r="D17" s="16">
        <f t="shared" ref="D17:D18" si="19">E17+F17+G17</f>
        <v>6798.7</v>
      </c>
      <c r="E17" s="16">
        <v>0</v>
      </c>
      <c r="F17" s="16">
        <v>0</v>
      </c>
      <c r="G17" s="16">
        <v>6798.7</v>
      </c>
      <c r="H17" s="16">
        <v>0</v>
      </c>
      <c r="I17" s="16">
        <f t="shared" ref="I17:I18" si="20">J17+K17+L17</f>
        <v>2900.4</v>
      </c>
      <c r="J17" s="16">
        <v>0</v>
      </c>
      <c r="K17" s="16">
        <v>0</v>
      </c>
      <c r="L17" s="16">
        <v>2900.4</v>
      </c>
      <c r="M17" s="16">
        <v>0</v>
      </c>
      <c r="N17" s="16">
        <f t="shared" ref="N17:N18" si="21">I17/D17*100</f>
        <v>42.661096974421582</v>
      </c>
      <c r="O17" s="16">
        <v>0</v>
      </c>
      <c r="P17" s="16">
        <v>0</v>
      </c>
      <c r="Q17" s="16">
        <f t="shared" ref="P17:Q18" si="22">L17/G17*100</f>
        <v>42.661096974421582</v>
      </c>
      <c r="R17" s="16">
        <v>0</v>
      </c>
      <c r="S17" s="15" t="s">
        <v>128</v>
      </c>
    </row>
    <row r="18" spans="1:19" s="17" customFormat="1" ht="302.25" customHeight="1" x14ac:dyDescent="0.25">
      <c r="A18" s="13"/>
      <c r="B18" s="14" t="s">
        <v>80</v>
      </c>
      <c r="C18" s="15" t="s">
        <v>61</v>
      </c>
      <c r="D18" s="16">
        <f t="shared" si="19"/>
        <v>64416.7</v>
      </c>
      <c r="E18" s="16">
        <v>0</v>
      </c>
      <c r="F18" s="16">
        <v>350</v>
      </c>
      <c r="G18" s="16">
        <v>64066.7</v>
      </c>
      <c r="H18" s="16">
        <v>0</v>
      </c>
      <c r="I18" s="16">
        <f t="shared" si="20"/>
        <v>26631.4</v>
      </c>
      <c r="J18" s="16">
        <v>0</v>
      </c>
      <c r="K18" s="16">
        <v>350</v>
      </c>
      <c r="L18" s="16">
        <v>26281.4</v>
      </c>
      <c r="M18" s="16">
        <v>0</v>
      </c>
      <c r="N18" s="16">
        <f t="shared" si="21"/>
        <v>41.34238481635974</v>
      </c>
      <c r="O18" s="16">
        <v>0</v>
      </c>
      <c r="P18" s="16">
        <f t="shared" si="22"/>
        <v>100</v>
      </c>
      <c r="Q18" s="16">
        <f t="shared" si="22"/>
        <v>41.021934952167044</v>
      </c>
      <c r="R18" s="16">
        <v>0</v>
      </c>
      <c r="S18" s="15" t="s">
        <v>129</v>
      </c>
    </row>
    <row r="19" spans="1:19" s="26" customFormat="1" ht="63.75" customHeight="1" x14ac:dyDescent="0.25">
      <c r="A19" s="22">
        <v>5</v>
      </c>
      <c r="B19" s="23" t="s">
        <v>18</v>
      </c>
      <c r="C19" s="24" t="s">
        <v>54</v>
      </c>
      <c r="D19" s="25">
        <f t="shared" si="1"/>
        <v>18611</v>
      </c>
      <c r="E19" s="25">
        <f>E20+E21</f>
        <v>0</v>
      </c>
      <c r="F19" s="25">
        <f t="shared" ref="F19:G19" si="23">F20+F21</f>
        <v>0</v>
      </c>
      <c r="G19" s="25">
        <f t="shared" si="23"/>
        <v>18611</v>
      </c>
      <c r="H19" s="25">
        <v>0</v>
      </c>
      <c r="I19" s="25">
        <f t="shared" si="2"/>
        <v>5511.1</v>
      </c>
      <c r="J19" s="25">
        <f t="shared" ref="J19" si="24">J20+J21</f>
        <v>0</v>
      </c>
      <c r="K19" s="25">
        <f>K20+K21</f>
        <v>0</v>
      </c>
      <c r="L19" s="25">
        <f>L20+L21</f>
        <v>5511.1</v>
      </c>
      <c r="M19" s="25">
        <v>0</v>
      </c>
      <c r="N19" s="25">
        <f t="shared" si="3"/>
        <v>29.612057385417227</v>
      </c>
      <c r="O19" s="25">
        <v>0</v>
      </c>
      <c r="P19" s="25">
        <v>0</v>
      </c>
      <c r="Q19" s="25">
        <f t="shared" si="5"/>
        <v>29.612057385417227</v>
      </c>
      <c r="R19" s="25">
        <v>0</v>
      </c>
      <c r="S19" s="24"/>
    </row>
    <row r="20" spans="1:19" s="17" customFormat="1" ht="351.75" customHeight="1" x14ac:dyDescent="0.25">
      <c r="A20" s="13"/>
      <c r="B20" s="14" t="s">
        <v>81</v>
      </c>
      <c r="C20" s="15" t="s">
        <v>54</v>
      </c>
      <c r="D20" s="16">
        <f t="shared" ref="D20:D21" si="25">E20+F20+G20</f>
        <v>7164.1</v>
      </c>
      <c r="E20" s="16">
        <v>0</v>
      </c>
      <c r="F20" s="16">
        <v>0</v>
      </c>
      <c r="G20" s="16">
        <v>7164.1</v>
      </c>
      <c r="H20" s="16">
        <v>0</v>
      </c>
      <c r="I20" s="16">
        <f>J20+K20+L20</f>
        <v>406.3</v>
      </c>
      <c r="J20" s="16">
        <v>0</v>
      </c>
      <c r="K20" s="16">
        <v>0</v>
      </c>
      <c r="L20" s="16">
        <v>406.3</v>
      </c>
      <c r="M20" s="16">
        <v>0</v>
      </c>
      <c r="N20" s="16">
        <f t="shared" ref="N20:N21" si="26">I20/D20*100</f>
        <v>5.6713334543068914</v>
      </c>
      <c r="O20" s="16">
        <v>0</v>
      </c>
      <c r="P20" s="16">
        <v>0</v>
      </c>
      <c r="Q20" s="16">
        <f>L20/G20*100</f>
        <v>5.6713334543068914</v>
      </c>
      <c r="R20" s="16">
        <v>0</v>
      </c>
      <c r="S20" s="15" t="s">
        <v>155</v>
      </c>
    </row>
    <row r="21" spans="1:19" s="17" customFormat="1" ht="97.5" customHeight="1" x14ac:dyDescent="0.25">
      <c r="A21" s="13"/>
      <c r="B21" s="14" t="s">
        <v>82</v>
      </c>
      <c r="C21" s="15" t="s">
        <v>54</v>
      </c>
      <c r="D21" s="16">
        <f t="shared" si="25"/>
        <v>11446.9</v>
      </c>
      <c r="E21" s="16">
        <v>0</v>
      </c>
      <c r="F21" s="16">
        <v>0</v>
      </c>
      <c r="G21" s="16">
        <v>11446.9</v>
      </c>
      <c r="H21" s="16">
        <v>0</v>
      </c>
      <c r="I21" s="16">
        <f>J21+K21+L21</f>
        <v>5104.8</v>
      </c>
      <c r="J21" s="16">
        <v>0</v>
      </c>
      <c r="K21" s="16">
        <v>0</v>
      </c>
      <c r="L21" s="16">
        <v>5104.8</v>
      </c>
      <c r="M21" s="16">
        <v>0</v>
      </c>
      <c r="N21" s="16">
        <f t="shared" si="26"/>
        <v>44.595479998951689</v>
      </c>
      <c r="O21" s="16">
        <v>0</v>
      </c>
      <c r="P21" s="16">
        <v>0</v>
      </c>
      <c r="Q21" s="16">
        <f>L21/G21*100</f>
        <v>44.595479998951689</v>
      </c>
      <c r="R21" s="16">
        <v>0</v>
      </c>
      <c r="S21" s="15" t="s">
        <v>139</v>
      </c>
    </row>
    <row r="22" spans="1:19" s="26" customFormat="1" ht="36" x14ac:dyDescent="0.25">
      <c r="A22" s="22">
        <v>6</v>
      </c>
      <c r="B22" s="23" t="s">
        <v>19</v>
      </c>
      <c r="C22" s="24" t="s">
        <v>56</v>
      </c>
      <c r="D22" s="25">
        <f t="shared" si="1"/>
        <v>8818.5</v>
      </c>
      <c r="E22" s="25">
        <f>E23</f>
        <v>0</v>
      </c>
      <c r="F22" s="25">
        <f t="shared" ref="F22:M22" si="27">F23</f>
        <v>3766.9</v>
      </c>
      <c r="G22" s="25">
        <f t="shared" si="27"/>
        <v>5051.6000000000004</v>
      </c>
      <c r="H22" s="25">
        <f t="shared" si="27"/>
        <v>0</v>
      </c>
      <c r="I22" s="25">
        <f t="shared" si="27"/>
        <v>3289.3999999999996</v>
      </c>
      <c r="J22" s="25">
        <f t="shared" si="27"/>
        <v>0</v>
      </c>
      <c r="K22" s="25">
        <f t="shared" si="27"/>
        <v>1489.3</v>
      </c>
      <c r="L22" s="25">
        <f t="shared" si="27"/>
        <v>1800.1</v>
      </c>
      <c r="M22" s="25">
        <f t="shared" si="27"/>
        <v>0</v>
      </c>
      <c r="N22" s="25">
        <f t="shared" si="3"/>
        <v>37.301128309803246</v>
      </c>
      <c r="O22" s="25">
        <v>0</v>
      </c>
      <c r="P22" s="25">
        <f t="shared" si="4"/>
        <v>39.536488890068753</v>
      </c>
      <c r="Q22" s="25">
        <f t="shared" si="5"/>
        <v>35.634254493625775</v>
      </c>
      <c r="R22" s="25">
        <v>0</v>
      </c>
      <c r="S22" s="24"/>
    </row>
    <row r="23" spans="1:19" s="17" customFormat="1" ht="148.5" customHeight="1" x14ac:dyDescent="0.25">
      <c r="A23" s="13"/>
      <c r="B23" s="14" t="s">
        <v>83</v>
      </c>
      <c r="C23" s="15" t="s">
        <v>56</v>
      </c>
      <c r="D23" s="16">
        <f t="shared" ref="D23" si="28">E23+F23+G23</f>
        <v>8818.5</v>
      </c>
      <c r="E23" s="16">
        <v>0</v>
      </c>
      <c r="F23" s="16">
        <v>3766.9</v>
      </c>
      <c r="G23" s="16">
        <v>5051.6000000000004</v>
      </c>
      <c r="H23" s="16">
        <v>0</v>
      </c>
      <c r="I23" s="16">
        <f t="shared" ref="I23" si="29">J23+K23+L23</f>
        <v>3289.3999999999996</v>
      </c>
      <c r="J23" s="16">
        <v>0</v>
      </c>
      <c r="K23" s="16">
        <v>1489.3</v>
      </c>
      <c r="L23" s="16">
        <v>1800.1</v>
      </c>
      <c r="M23" s="16">
        <v>0</v>
      </c>
      <c r="N23" s="16">
        <f t="shared" ref="N23" si="30">I23/D23*100</f>
        <v>37.301128309803246</v>
      </c>
      <c r="O23" s="16">
        <v>0</v>
      </c>
      <c r="P23" s="16">
        <f t="shared" ref="P23" si="31">K23/F23*100</f>
        <v>39.536488890068753</v>
      </c>
      <c r="Q23" s="16">
        <f t="shared" ref="Q23" si="32">L23/G23*100</f>
        <v>35.634254493625775</v>
      </c>
      <c r="R23" s="16">
        <v>0</v>
      </c>
      <c r="S23" s="15" t="s">
        <v>136</v>
      </c>
    </row>
    <row r="24" spans="1:19" s="26" customFormat="1" ht="39.75" customHeight="1" x14ac:dyDescent="0.25">
      <c r="A24" s="22">
        <v>7</v>
      </c>
      <c r="B24" s="23" t="s">
        <v>20</v>
      </c>
      <c r="C24" s="24" t="s">
        <v>67</v>
      </c>
      <c r="D24" s="25">
        <f t="shared" si="1"/>
        <v>102373.7</v>
      </c>
      <c r="E24" s="25">
        <f>E25+E26+E27</f>
        <v>0</v>
      </c>
      <c r="F24" s="25">
        <f t="shared" ref="F24:G24" si="33">F25+F26+F27</f>
        <v>95793.8</v>
      </c>
      <c r="G24" s="25">
        <f t="shared" si="33"/>
        <v>6579.9</v>
      </c>
      <c r="H24" s="25">
        <v>0</v>
      </c>
      <c r="I24" s="25">
        <f t="shared" si="2"/>
        <v>49061.899999999994</v>
      </c>
      <c r="J24" s="25">
        <f>J25+J26+J27</f>
        <v>0</v>
      </c>
      <c r="K24" s="25">
        <f t="shared" ref="K24:L24" si="34">K25+K26+K27</f>
        <v>46373.7</v>
      </c>
      <c r="L24" s="25">
        <f t="shared" si="34"/>
        <v>2688.2</v>
      </c>
      <c r="M24" s="25">
        <v>0</v>
      </c>
      <c r="N24" s="25">
        <f t="shared" si="3"/>
        <v>47.924320406510653</v>
      </c>
      <c r="O24" s="25">
        <v>0</v>
      </c>
      <c r="P24" s="25">
        <f t="shared" si="4"/>
        <v>48.409917969638947</v>
      </c>
      <c r="Q24" s="25">
        <f t="shared" si="5"/>
        <v>40.85472423593064</v>
      </c>
      <c r="R24" s="25">
        <v>0</v>
      </c>
      <c r="S24" s="24"/>
    </row>
    <row r="25" spans="1:19" s="17" customFormat="1" ht="123" customHeight="1" x14ac:dyDescent="0.25">
      <c r="A25" s="13"/>
      <c r="B25" s="14" t="s">
        <v>68</v>
      </c>
      <c r="C25" s="15" t="s">
        <v>45</v>
      </c>
      <c r="D25" s="16">
        <f t="shared" si="1"/>
        <v>514</v>
      </c>
      <c r="E25" s="16">
        <v>0</v>
      </c>
      <c r="F25" s="16">
        <v>0</v>
      </c>
      <c r="G25" s="16">
        <v>514</v>
      </c>
      <c r="H25" s="16">
        <v>0</v>
      </c>
      <c r="I25" s="16">
        <f t="shared" si="2"/>
        <v>157</v>
      </c>
      <c r="J25" s="16">
        <v>0</v>
      </c>
      <c r="K25" s="16">
        <v>0</v>
      </c>
      <c r="L25" s="16">
        <v>157</v>
      </c>
      <c r="M25" s="16">
        <v>0</v>
      </c>
      <c r="N25" s="16">
        <f t="shared" si="3"/>
        <v>30.544747081712064</v>
      </c>
      <c r="O25" s="16">
        <v>0</v>
      </c>
      <c r="P25" s="16">
        <v>0</v>
      </c>
      <c r="Q25" s="16">
        <f t="shared" si="5"/>
        <v>30.544747081712064</v>
      </c>
      <c r="R25" s="16">
        <v>0</v>
      </c>
      <c r="S25" s="15" t="s">
        <v>149</v>
      </c>
    </row>
    <row r="26" spans="1:19" s="17" customFormat="1" ht="111.75" customHeight="1" x14ac:dyDescent="0.25">
      <c r="A26" s="13"/>
      <c r="B26" s="14" t="s">
        <v>69</v>
      </c>
      <c r="C26" s="15" t="s">
        <v>45</v>
      </c>
      <c r="D26" s="16">
        <f t="shared" si="1"/>
        <v>6065.9</v>
      </c>
      <c r="E26" s="16">
        <v>0</v>
      </c>
      <c r="F26" s="16">
        <v>0</v>
      </c>
      <c r="G26" s="16">
        <v>6065.9</v>
      </c>
      <c r="H26" s="16">
        <v>0</v>
      </c>
      <c r="I26" s="16">
        <f t="shared" si="2"/>
        <v>2531.1999999999998</v>
      </c>
      <c r="J26" s="16">
        <v>0</v>
      </c>
      <c r="K26" s="16">
        <v>0</v>
      </c>
      <c r="L26" s="16">
        <v>2531.1999999999998</v>
      </c>
      <c r="M26" s="16">
        <v>0</v>
      </c>
      <c r="N26" s="16">
        <f t="shared" si="3"/>
        <v>41.728350286025155</v>
      </c>
      <c r="O26" s="16">
        <v>0</v>
      </c>
      <c r="P26" s="16">
        <v>0</v>
      </c>
      <c r="Q26" s="16">
        <f t="shared" si="5"/>
        <v>41.728350286025155</v>
      </c>
      <c r="R26" s="16">
        <v>0</v>
      </c>
      <c r="S26" s="15" t="s">
        <v>141</v>
      </c>
    </row>
    <row r="27" spans="1:19" s="17" customFormat="1" ht="127.5" customHeight="1" x14ac:dyDescent="0.25">
      <c r="A27" s="13"/>
      <c r="B27" s="14" t="s">
        <v>70</v>
      </c>
      <c r="C27" s="15" t="s">
        <v>56</v>
      </c>
      <c r="D27" s="16">
        <f t="shared" ref="D27" si="35">E27+F27+G27</f>
        <v>95793.8</v>
      </c>
      <c r="E27" s="16">
        <v>0</v>
      </c>
      <c r="F27" s="16">
        <v>95793.8</v>
      </c>
      <c r="G27" s="16">
        <v>0</v>
      </c>
      <c r="H27" s="16">
        <v>0</v>
      </c>
      <c r="I27" s="16">
        <f t="shared" ref="I27" si="36">J27+K27+L27</f>
        <v>46373.7</v>
      </c>
      <c r="J27" s="16">
        <v>0</v>
      </c>
      <c r="K27" s="16">
        <v>46373.7</v>
      </c>
      <c r="L27" s="16">
        <v>0</v>
      </c>
      <c r="M27" s="16">
        <v>0</v>
      </c>
      <c r="N27" s="16">
        <f t="shared" si="3"/>
        <v>48.409917969638947</v>
      </c>
      <c r="O27" s="16">
        <v>0</v>
      </c>
      <c r="P27" s="16">
        <f t="shared" si="4"/>
        <v>48.409917969638947</v>
      </c>
      <c r="Q27" s="16">
        <v>0</v>
      </c>
      <c r="R27" s="16">
        <v>0</v>
      </c>
      <c r="S27" s="15" t="s">
        <v>140</v>
      </c>
    </row>
    <row r="28" spans="1:19" s="26" customFormat="1" ht="147" customHeight="1" x14ac:dyDescent="0.25">
      <c r="A28" s="22">
        <v>8</v>
      </c>
      <c r="B28" s="23" t="s">
        <v>13</v>
      </c>
      <c r="C28" s="24" t="s">
        <v>44</v>
      </c>
      <c r="D28" s="25">
        <f t="shared" si="1"/>
        <v>206.1</v>
      </c>
      <c r="E28" s="25">
        <v>0</v>
      </c>
      <c r="F28" s="25">
        <v>0</v>
      </c>
      <c r="G28" s="25">
        <v>206.1</v>
      </c>
      <c r="H28" s="25">
        <v>0</v>
      </c>
      <c r="I28" s="25">
        <f t="shared" si="2"/>
        <v>0</v>
      </c>
      <c r="J28" s="25">
        <v>0</v>
      </c>
      <c r="K28" s="25">
        <v>0</v>
      </c>
      <c r="L28" s="25">
        <v>0</v>
      </c>
      <c r="M28" s="25">
        <v>0</v>
      </c>
      <c r="N28" s="25">
        <f t="shared" si="3"/>
        <v>0</v>
      </c>
      <c r="O28" s="25">
        <v>0</v>
      </c>
      <c r="P28" s="25">
        <v>0</v>
      </c>
      <c r="Q28" s="25">
        <f t="shared" si="5"/>
        <v>0</v>
      </c>
      <c r="R28" s="25">
        <v>0</v>
      </c>
      <c r="S28" s="24" t="s">
        <v>150</v>
      </c>
    </row>
    <row r="29" spans="1:19" s="26" customFormat="1" ht="132.75" customHeight="1" x14ac:dyDescent="0.25">
      <c r="A29" s="22">
        <v>9</v>
      </c>
      <c r="B29" s="23" t="s">
        <v>21</v>
      </c>
      <c r="C29" s="24" t="s">
        <v>44</v>
      </c>
      <c r="D29" s="25">
        <f>E29+F29+G29+H29</f>
        <v>797.4</v>
      </c>
      <c r="E29" s="25">
        <v>0</v>
      </c>
      <c r="F29" s="25">
        <v>0</v>
      </c>
      <c r="G29" s="25">
        <v>10.8</v>
      </c>
      <c r="H29" s="25">
        <v>786.6</v>
      </c>
      <c r="I29" s="25">
        <f>J29+K29+L29+M29</f>
        <v>430.5</v>
      </c>
      <c r="J29" s="25">
        <v>0</v>
      </c>
      <c r="K29" s="25">
        <v>0</v>
      </c>
      <c r="L29" s="25">
        <v>0</v>
      </c>
      <c r="M29" s="25">
        <v>430.5</v>
      </c>
      <c r="N29" s="25">
        <f t="shared" si="3"/>
        <v>53.987960872836716</v>
      </c>
      <c r="O29" s="25">
        <v>0</v>
      </c>
      <c r="P29" s="25">
        <v>0</v>
      </c>
      <c r="Q29" s="25">
        <f t="shared" si="5"/>
        <v>0</v>
      </c>
      <c r="R29" s="25">
        <f t="shared" si="5"/>
        <v>54.729214340198318</v>
      </c>
      <c r="S29" s="24" t="s">
        <v>134</v>
      </c>
    </row>
    <row r="30" spans="1:19" s="26" customFormat="1" ht="27" customHeight="1" x14ac:dyDescent="0.25">
      <c r="A30" s="22">
        <v>10</v>
      </c>
      <c r="B30" s="23" t="s">
        <v>22</v>
      </c>
      <c r="C30" s="24" t="s">
        <v>58</v>
      </c>
      <c r="D30" s="25">
        <f t="shared" si="1"/>
        <v>7335</v>
      </c>
      <c r="E30" s="25">
        <f>E32+E33+E31</f>
        <v>0</v>
      </c>
      <c r="F30" s="25">
        <f t="shared" ref="F30:H30" si="37">F32+F33+F31</f>
        <v>0</v>
      </c>
      <c r="G30" s="25">
        <f t="shared" si="37"/>
        <v>7335</v>
      </c>
      <c r="H30" s="25">
        <f t="shared" si="37"/>
        <v>0</v>
      </c>
      <c r="I30" s="25">
        <f t="shared" si="2"/>
        <v>3511.6000000000004</v>
      </c>
      <c r="J30" s="25">
        <f t="shared" ref="J30:M30" si="38">J32+J33+J31</f>
        <v>0</v>
      </c>
      <c r="K30" s="25">
        <f t="shared" si="38"/>
        <v>0</v>
      </c>
      <c r="L30" s="25">
        <f t="shared" si="38"/>
        <v>3511.6000000000004</v>
      </c>
      <c r="M30" s="25">
        <f t="shared" si="38"/>
        <v>0</v>
      </c>
      <c r="N30" s="25">
        <f t="shared" si="3"/>
        <v>47.874573960463536</v>
      </c>
      <c r="O30" s="25">
        <v>0</v>
      </c>
      <c r="P30" s="25">
        <v>0</v>
      </c>
      <c r="Q30" s="25">
        <f t="shared" si="5"/>
        <v>47.874573960463536</v>
      </c>
      <c r="R30" s="25">
        <v>0</v>
      </c>
      <c r="S30" s="24"/>
    </row>
    <row r="31" spans="1:19" s="18" customFormat="1" ht="41.25" customHeight="1" x14ac:dyDescent="0.25">
      <c r="A31" s="27"/>
      <c r="B31" s="28" t="s">
        <v>78</v>
      </c>
      <c r="C31" s="29" t="s">
        <v>111</v>
      </c>
      <c r="D31" s="16">
        <f t="shared" si="1"/>
        <v>2100</v>
      </c>
      <c r="E31" s="30">
        <v>0</v>
      </c>
      <c r="F31" s="30">
        <v>0</v>
      </c>
      <c r="G31" s="30">
        <v>2100</v>
      </c>
      <c r="H31" s="30">
        <v>0</v>
      </c>
      <c r="I31" s="16">
        <f t="shared" si="2"/>
        <v>2099.4</v>
      </c>
      <c r="J31" s="30">
        <v>0</v>
      </c>
      <c r="K31" s="30">
        <v>0</v>
      </c>
      <c r="L31" s="30">
        <v>2099.4</v>
      </c>
      <c r="M31" s="30">
        <v>0</v>
      </c>
      <c r="N31" s="16">
        <f t="shared" si="3"/>
        <v>99.971428571428575</v>
      </c>
      <c r="O31" s="16">
        <v>0</v>
      </c>
      <c r="P31" s="16">
        <v>0</v>
      </c>
      <c r="Q31" s="16">
        <f t="shared" ref="Q31" si="39">L31/G31*100</f>
        <v>99.971428571428575</v>
      </c>
      <c r="R31" s="16">
        <v>0</v>
      </c>
      <c r="S31" s="29" t="s">
        <v>151</v>
      </c>
    </row>
    <row r="32" spans="1:19" s="17" customFormat="1" ht="74.25" customHeight="1" x14ac:dyDescent="0.25">
      <c r="A32" s="13"/>
      <c r="B32" s="14" t="s">
        <v>99</v>
      </c>
      <c r="C32" s="15" t="s">
        <v>103</v>
      </c>
      <c r="D32" s="16">
        <f t="shared" si="1"/>
        <v>537</v>
      </c>
      <c r="E32" s="16">
        <v>0</v>
      </c>
      <c r="F32" s="16">
        <v>0</v>
      </c>
      <c r="G32" s="16">
        <v>537</v>
      </c>
      <c r="H32" s="16">
        <v>0</v>
      </c>
      <c r="I32" s="16">
        <f t="shared" si="2"/>
        <v>405.8</v>
      </c>
      <c r="J32" s="16">
        <v>0</v>
      </c>
      <c r="K32" s="16">
        <v>0</v>
      </c>
      <c r="L32" s="16">
        <v>405.8</v>
      </c>
      <c r="M32" s="16">
        <v>0</v>
      </c>
      <c r="N32" s="16">
        <f t="shared" si="3"/>
        <v>75.567970204841714</v>
      </c>
      <c r="O32" s="16">
        <v>0</v>
      </c>
      <c r="P32" s="16">
        <v>0</v>
      </c>
      <c r="Q32" s="16">
        <f t="shared" si="5"/>
        <v>75.567970204841714</v>
      </c>
      <c r="R32" s="16">
        <v>0</v>
      </c>
      <c r="S32" s="15" t="s">
        <v>132</v>
      </c>
    </row>
    <row r="33" spans="1:19" s="17" customFormat="1" ht="87" customHeight="1" x14ac:dyDescent="0.25">
      <c r="A33" s="13"/>
      <c r="B33" s="14" t="s">
        <v>100</v>
      </c>
      <c r="C33" s="15" t="s">
        <v>102</v>
      </c>
      <c r="D33" s="16">
        <f t="shared" si="1"/>
        <v>4698</v>
      </c>
      <c r="E33" s="16">
        <v>0</v>
      </c>
      <c r="F33" s="16">
        <v>0</v>
      </c>
      <c r="G33" s="16">
        <v>4698</v>
      </c>
      <c r="H33" s="16">
        <v>0</v>
      </c>
      <c r="I33" s="16">
        <f t="shared" si="2"/>
        <v>1006.4</v>
      </c>
      <c r="J33" s="16">
        <v>0</v>
      </c>
      <c r="K33" s="16">
        <v>0</v>
      </c>
      <c r="L33" s="16">
        <v>1006.4</v>
      </c>
      <c r="M33" s="16">
        <v>0</v>
      </c>
      <c r="N33" s="16">
        <f t="shared" si="3"/>
        <v>21.421881651766707</v>
      </c>
      <c r="O33" s="16">
        <v>0</v>
      </c>
      <c r="P33" s="16">
        <v>0</v>
      </c>
      <c r="Q33" s="16">
        <f t="shared" si="5"/>
        <v>21.421881651766707</v>
      </c>
      <c r="R33" s="16">
        <v>0</v>
      </c>
      <c r="S33" s="15" t="s">
        <v>152</v>
      </c>
    </row>
    <row r="34" spans="1:19" s="26" customFormat="1" ht="93.75" customHeight="1" x14ac:dyDescent="0.25">
      <c r="A34" s="22">
        <v>11</v>
      </c>
      <c r="B34" s="23" t="s">
        <v>23</v>
      </c>
      <c r="C34" s="24" t="s">
        <v>65</v>
      </c>
      <c r="D34" s="25">
        <f t="shared" si="1"/>
        <v>155</v>
      </c>
      <c r="E34" s="25">
        <v>0</v>
      </c>
      <c r="F34" s="25">
        <v>0</v>
      </c>
      <c r="G34" s="25">
        <v>155</v>
      </c>
      <c r="H34" s="25">
        <v>0</v>
      </c>
      <c r="I34" s="25">
        <f t="shared" si="2"/>
        <v>0</v>
      </c>
      <c r="J34" s="25">
        <v>0</v>
      </c>
      <c r="K34" s="25">
        <v>0</v>
      </c>
      <c r="L34" s="25">
        <v>0</v>
      </c>
      <c r="M34" s="25">
        <v>0</v>
      </c>
      <c r="N34" s="25">
        <f t="shared" si="3"/>
        <v>0</v>
      </c>
      <c r="O34" s="25">
        <v>0</v>
      </c>
      <c r="P34" s="25">
        <v>0</v>
      </c>
      <c r="Q34" s="25">
        <f t="shared" si="5"/>
        <v>0</v>
      </c>
      <c r="R34" s="25">
        <v>0</v>
      </c>
      <c r="S34" s="24" t="s">
        <v>116</v>
      </c>
    </row>
    <row r="35" spans="1:19" s="26" customFormat="1" ht="99.75" customHeight="1" x14ac:dyDescent="0.25">
      <c r="A35" s="22">
        <v>12</v>
      </c>
      <c r="B35" s="23" t="s">
        <v>24</v>
      </c>
      <c r="C35" s="24" t="s">
        <v>55</v>
      </c>
      <c r="D35" s="25">
        <f t="shared" si="1"/>
        <v>567.9</v>
      </c>
      <c r="E35" s="25">
        <v>0</v>
      </c>
      <c r="F35" s="25">
        <v>0</v>
      </c>
      <c r="G35" s="25">
        <v>567.9</v>
      </c>
      <c r="H35" s="25">
        <v>0</v>
      </c>
      <c r="I35" s="25">
        <f t="shared" si="2"/>
        <v>116</v>
      </c>
      <c r="J35" s="25">
        <v>0</v>
      </c>
      <c r="K35" s="25">
        <v>0</v>
      </c>
      <c r="L35" s="25">
        <v>116</v>
      </c>
      <c r="M35" s="25">
        <v>0</v>
      </c>
      <c r="N35" s="25">
        <f t="shared" si="3"/>
        <v>20.426131361155132</v>
      </c>
      <c r="O35" s="25">
        <v>0</v>
      </c>
      <c r="P35" s="25">
        <v>0</v>
      </c>
      <c r="Q35" s="25">
        <f t="shared" si="5"/>
        <v>20.426131361155132</v>
      </c>
      <c r="R35" s="25">
        <v>0</v>
      </c>
      <c r="S35" s="24" t="s">
        <v>153</v>
      </c>
    </row>
    <row r="36" spans="1:19" s="26" customFormat="1" ht="50.25" customHeight="1" x14ac:dyDescent="0.25">
      <c r="A36" s="22">
        <v>13</v>
      </c>
      <c r="B36" s="23" t="s">
        <v>25</v>
      </c>
      <c r="C36" s="24" t="s">
        <v>64</v>
      </c>
      <c r="D36" s="25">
        <f t="shared" si="1"/>
        <v>21448.7</v>
      </c>
      <c r="E36" s="25">
        <f>E37+E38+E39+E40</f>
        <v>0</v>
      </c>
      <c r="F36" s="25">
        <f t="shared" ref="F36:G36" si="40">F37+F38+F39+F40</f>
        <v>16808</v>
      </c>
      <c r="G36" s="25">
        <f t="shared" si="40"/>
        <v>4640.7</v>
      </c>
      <c r="H36" s="25">
        <v>0</v>
      </c>
      <c r="I36" s="25">
        <f t="shared" si="2"/>
        <v>3999.8</v>
      </c>
      <c r="J36" s="25">
        <f t="shared" ref="J36:L36" si="41">J37+J38+J39+J40</f>
        <v>0</v>
      </c>
      <c r="K36" s="25">
        <f t="shared" si="41"/>
        <v>2018.5</v>
      </c>
      <c r="L36" s="25">
        <f t="shared" si="41"/>
        <v>1981.3</v>
      </c>
      <c r="M36" s="25">
        <v>0</v>
      </c>
      <c r="N36" s="25">
        <f t="shared" si="3"/>
        <v>18.648216442022129</v>
      </c>
      <c r="O36" s="25">
        <v>0</v>
      </c>
      <c r="P36" s="25">
        <f t="shared" si="4"/>
        <v>12.009162303664922</v>
      </c>
      <c r="Q36" s="25">
        <f t="shared" si="5"/>
        <v>42.693990130799229</v>
      </c>
      <c r="R36" s="25">
        <v>0</v>
      </c>
      <c r="S36" s="24"/>
    </row>
    <row r="37" spans="1:19" s="17" customFormat="1" ht="172.5" customHeight="1" x14ac:dyDescent="0.25">
      <c r="A37" s="13"/>
      <c r="B37" s="14" t="s">
        <v>84</v>
      </c>
      <c r="C37" s="15" t="s">
        <v>64</v>
      </c>
      <c r="D37" s="16">
        <f t="shared" ref="D37:D40" si="42">E37+F37+G37</f>
        <v>541.79999999999995</v>
      </c>
      <c r="E37" s="16">
        <v>0</v>
      </c>
      <c r="F37" s="16">
        <v>0</v>
      </c>
      <c r="G37" s="16">
        <v>541.79999999999995</v>
      </c>
      <c r="H37" s="16">
        <v>0</v>
      </c>
      <c r="I37" s="16">
        <f t="shared" ref="I37:I40" si="43">J37+K37+L37</f>
        <v>227.2</v>
      </c>
      <c r="J37" s="16">
        <v>0</v>
      </c>
      <c r="K37" s="16">
        <v>0</v>
      </c>
      <c r="L37" s="16">
        <v>227.2</v>
      </c>
      <c r="M37" s="16">
        <v>0</v>
      </c>
      <c r="N37" s="16">
        <f t="shared" ref="N37:N40" si="44">I37/D37*100</f>
        <v>41.934293097083795</v>
      </c>
      <c r="O37" s="16">
        <v>0</v>
      </c>
      <c r="P37" s="16">
        <v>0</v>
      </c>
      <c r="Q37" s="16">
        <f t="shared" ref="Q37:Q39" si="45">L37/G37*100</f>
        <v>41.934293097083795</v>
      </c>
      <c r="R37" s="16">
        <v>0</v>
      </c>
      <c r="S37" s="15" t="s">
        <v>154</v>
      </c>
    </row>
    <row r="38" spans="1:19" s="17" customFormat="1" ht="108.75" customHeight="1" x14ac:dyDescent="0.25">
      <c r="A38" s="13"/>
      <c r="B38" s="14" t="s">
        <v>85</v>
      </c>
      <c r="C38" s="15" t="s">
        <v>64</v>
      </c>
      <c r="D38" s="16">
        <f t="shared" si="42"/>
        <v>1461.6</v>
      </c>
      <c r="E38" s="16">
        <v>0</v>
      </c>
      <c r="F38" s="16">
        <v>1461.6</v>
      </c>
      <c r="G38" s="16">
        <v>0</v>
      </c>
      <c r="H38" s="16">
        <v>0</v>
      </c>
      <c r="I38" s="16">
        <f t="shared" si="43"/>
        <v>0</v>
      </c>
      <c r="J38" s="16">
        <v>0</v>
      </c>
      <c r="K38" s="16">
        <v>0</v>
      </c>
      <c r="L38" s="16">
        <v>0</v>
      </c>
      <c r="M38" s="16">
        <v>0</v>
      </c>
      <c r="N38" s="16">
        <f t="shared" si="44"/>
        <v>0</v>
      </c>
      <c r="O38" s="16">
        <v>0</v>
      </c>
      <c r="P38" s="16">
        <f t="shared" ref="P38:P40" si="46">K38/F38*100</f>
        <v>0</v>
      </c>
      <c r="Q38" s="16">
        <v>0</v>
      </c>
      <c r="R38" s="16">
        <v>0</v>
      </c>
      <c r="S38" s="15" t="s">
        <v>123</v>
      </c>
    </row>
    <row r="39" spans="1:19" s="17" customFormat="1" ht="132" customHeight="1" x14ac:dyDescent="0.25">
      <c r="A39" s="13"/>
      <c r="B39" s="14" t="s">
        <v>86</v>
      </c>
      <c r="C39" s="15" t="s">
        <v>105</v>
      </c>
      <c r="D39" s="16">
        <f t="shared" si="42"/>
        <v>4098.8999999999996</v>
      </c>
      <c r="E39" s="16">
        <v>0</v>
      </c>
      <c r="F39" s="16">
        <v>0</v>
      </c>
      <c r="G39" s="16">
        <v>4098.8999999999996</v>
      </c>
      <c r="H39" s="16">
        <v>0</v>
      </c>
      <c r="I39" s="16">
        <f t="shared" si="43"/>
        <v>1754.1</v>
      </c>
      <c r="J39" s="16">
        <v>0</v>
      </c>
      <c r="K39" s="16">
        <v>0</v>
      </c>
      <c r="L39" s="16">
        <v>1754.1</v>
      </c>
      <c r="M39" s="16">
        <v>0</v>
      </c>
      <c r="N39" s="16">
        <f t="shared" si="44"/>
        <v>42.794408255873527</v>
      </c>
      <c r="O39" s="16">
        <v>0</v>
      </c>
      <c r="P39" s="16">
        <v>0</v>
      </c>
      <c r="Q39" s="16">
        <f t="shared" si="45"/>
        <v>42.794408255873527</v>
      </c>
      <c r="R39" s="16">
        <v>0</v>
      </c>
      <c r="S39" s="15" t="s">
        <v>156</v>
      </c>
    </row>
    <row r="40" spans="1:19" s="17" customFormat="1" ht="192.75" customHeight="1" x14ac:dyDescent="0.25">
      <c r="A40" s="13"/>
      <c r="B40" s="14" t="s">
        <v>112</v>
      </c>
      <c r="C40" s="15" t="s">
        <v>64</v>
      </c>
      <c r="D40" s="16">
        <f t="shared" si="42"/>
        <v>15346.4</v>
      </c>
      <c r="E40" s="16">
        <v>0</v>
      </c>
      <c r="F40" s="16">
        <v>15346.4</v>
      </c>
      <c r="G40" s="16">
        <v>0</v>
      </c>
      <c r="H40" s="16">
        <v>0</v>
      </c>
      <c r="I40" s="16">
        <f t="shared" si="43"/>
        <v>2018.5</v>
      </c>
      <c r="J40" s="16">
        <v>0</v>
      </c>
      <c r="K40" s="16">
        <v>2018.5</v>
      </c>
      <c r="L40" s="16">
        <v>0</v>
      </c>
      <c r="M40" s="16">
        <v>0</v>
      </c>
      <c r="N40" s="16">
        <f t="shared" si="44"/>
        <v>13.152921857895011</v>
      </c>
      <c r="O40" s="16">
        <v>0</v>
      </c>
      <c r="P40" s="16">
        <f t="shared" si="46"/>
        <v>13.152921857895011</v>
      </c>
      <c r="Q40" s="16">
        <v>0</v>
      </c>
      <c r="R40" s="16">
        <v>0</v>
      </c>
      <c r="S40" s="15" t="s">
        <v>124</v>
      </c>
    </row>
    <row r="41" spans="1:19" s="26" customFormat="1" ht="75" customHeight="1" x14ac:dyDescent="0.25">
      <c r="A41" s="22">
        <v>14</v>
      </c>
      <c r="B41" s="23" t="s">
        <v>26</v>
      </c>
      <c r="C41" s="24" t="s">
        <v>62</v>
      </c>
      <c r="D41" s="25">
        <f t="shared" si="1"/>
        <v>155</v>
      </c>
      <c r="E41" s="25">
        <v>0</v>
      </c>
      <c r="F41" s="25">
        <v>0</v>
      </c>
      <c r="G41" s="25">
        <v>155</v>
      </c>
      <c r="H41" s="25">
        <v>0</v>
      </c>
      <c r="I41" s="25">
        <f t="shared" si="2"/>
        <v>98</v>
      </c>
      <c r="J41" s="25">
        <v>0</v>
      </c>
      <c r="K41" s="25">
        <v>0</v>
      </c>
      <c r="L41" s="25">
        <v>98</v>
      </c>
      <c r="M41" s="25">
        <v>0</v>
      </c>
      <c r="N41" s="25">
        <f t="shared" si="3"/>
        <v>63.225806451612897</v>
      </c>
      <c r="O41" s="25">
        <v>0</v>
      </c>
      <c r="P41" s="25">
        <v>0</v>
      </c>
      <c r="Q41" s="25">
        <f t="shared" si="5"/>
        <v>63.225806451612897</v>
      </c>
      <c r="R41" s="25">
        <v>0</v>
      </c>
      <c r="S41" s="24" t="s">
        <v>133</v>
      </c>
    </row>
    <row r="42" spans="1:19" s="26" customFormat="1" ht="395.25" customHeight="1" x14ac:dyDescent="0.25">
      <c r="A42" s="22">
        <v>15</v>
      </c>
      <c r="B42" s="23" t="s">
        <v>27</v>
      </c>
      <c r="C42" s="24" t="s">
        <v>47</v>
      </c>
      <c r="D42" s="25">
        <f t="shared" si="1"/>
        <v>46473.4</v>
      </c>
      <c r="E42" s="25">
        <v>0</v>
      </c>
      <c r="F42" s="25">
        <v>6984.3</v>
      </c>
      <c r="G42" s="25">
        <v>39489.1</v>
      </c>
      <c r="H42" s="25">
        <v>0</v>
      </c>
      <c r="I42" s="25">
        <f t="shared" si="2"/>
        <v>12214.7</v>
      </c>
      <c r="J42" s="25">
        <v>0</v>
      </c>
      <c r="K42" s="25">
        <v>1524.5</v>
      </c>
      <c r="L42" s="25">
        <v>10690.2</v>
      </c>
      <c r="M42" s="25">
        <v>0</v>
      </c>
      <c r="N42" s="25">
        <f t="shared" si="3"/>
        <v>26.283207167971355</v>
      </c>
      <c r="O42" s="25">
        <v>0</v>
      </c>
      <c r="P42" s="25">
        <v>0</v>
      </c>
      <c r="Q42" s="25">
        <f t="shared" si="5"/>
        <v>27.071267767561181</v>
      </c>
      <c r="R42" s="25">
        <v>0</v>
      </c>
      <c r="S42" s="24" t="s">
        <v>145</v>
      </c>
    </row>
    <row r="43" spans="1:19" s="26" customFormat="1" ht="77.25" customHeight="1" x14ac:dyDescent="0.25">
      <c r="A43" s="22">
        <v>16</v>
      </c>
      <c r="B43" s="23" t="s">
        <v>28</v>
      </c>
      <c r="C43" s="24" t="s">
        <v>53</v>
      </c>
      <c r="D43" s="25">
        <f>E43+F43+G43</f>
        <v>3176.1</v>
      </c>
      <c r="E43" s="25">
        <f>E44+E45</f>
        <v>0</v>
      </c>
      <c r="F43" s="25">
        <f>F44+F45</f>
        <v>0</v>
      </c>
      <c r="G43" s="25">
        <f>G44+G45</f>
        <v>3176.1</v>
      </c>
      <c r="H43" s="25">
        <f>H44+H45</f>
        <v>0</v>
      </c>
      <c r="I43" s="25">
        <f t="shared" si="2"/>
        <v>25</v>
      </c>
      <c r="J43" s="25">
        <f>J44+J45</f>
        <v>0</v>
      </c>
      <c r="K43" s="25">
        <f t="shared" ref="K43:M43" si="47">K44+K45</f>
        <v>0</v>
      </c>
      <c r="L43" s="25">
        <f t="shared" si="47"/>
        <v>25</v>
      </c>
      <c r="M43" s="25">
        <f t="shared" si="47"/>
        <v>0</v>
      </c>
      <c r="N43" s="25">
        <f t="shared" si="3"/>
        <v>0.78712886873838983</v>
      </c>
      <c r="O43" s="25">
        <v>0</v>
      </c>
      <c r="P43" s="25">
        <v>0</v>
      </c>
      <c r="Q43" s="25">
        <f t="shared" si="5"/>
        <v>0.78712886873838983</v>
      </c>
      <c r="R43" s="25">
        <v>0</v>
      </c>
      <c r="S43" s="24"/>
    </row>
    <row r="44" spans="1:19" s="17" customFormat="1" ht="148.5" customHeight="1" x14ac:dyDescent="0.25">
      <c r="A44" s="13"/>
      <c r="B44" s="14" t="s">
        <v>76</v>
      </c>
      <c r="C44" s="15" t="s">
        <v>53</v>
      </c>
      <c r="D44" s="16">
        <f t="shared" ref="D44" si="48">E44+F44+G44</f>
        <v>165</v>
      </c>
      <c r="E44" s="16">
        <v>0</v>
      </c>
      <c r="F44" s="16">
        <v>0</v>
      </c>
      <c r="G44" s="16">
        <v>165</v>
      </c>
      <c r="H44" s="16">
        <v>0</v>
      </c>
      <c r="I44" s="16">
        <f t="shared" ref="I44" si="49">J44+K44+L44</f>
        <v>25</v>
      </c>
      <c r="J44" s="16">
        <v>0</v>
      </c>
      <c r="K44" s="16">
        <v>0</v>
      </c>
      <c r="L44" s="16">
        <v>25</v>
      </c>
      <c r="M44" s="16">
        <v>0</v>
      </c>
      <c r="N44" s="16">
        <f t="shared" ref="N44" si="50">I44/D44*100</f>
        <v>15.151515151515152</v>
      </c>
      <c r="O44" s="16">
        <v>0</v>
      </c>
      <c r="P44" s="16">
        <v>0</v>
      </c>
      <c r="Q44" s="16">
        <f t="shared" ref="Q44" si="51">L44/G44*100</f>
        <v>15.151515151515152</v>
      </c>
      <c r="R44" s="16">
        <v>0</v>
      </c>
      <c r="S44" s="15" t="s">
        <v>138</v>
      </c>
    </row>
    <row r="45" spans="1:19" s="17" customFormat="1" ht="120" customHeight="1" x14ac:dyDescent="0.25">
      <c r="A45" s="13"/>
      <c r="B45" s="14" t="s">
        <v>77</v>
      </c>
      <c r="C45" s="15" t="s">
        <v>53</v>
      </c>
      <c r="D45" s="16">
        <f t="shared" ref="D45" si="52">E45+F45+G45</f>
        <v>3011.1</v>
      </c>
      <c r="E45" s="16">
        <v>0</v>
      </c>
      <c r="F45" s="16">
        <v>0</v>
      </c>
      <c r="G45" s="16">
        <v>3011.1</v>
      </c>
      <c r="H45" s="16">
        <v>0</v>
      </c>
      <c r="I45" s="16">
        <f t="shared" ref="I45" si="53">J45+K45+L45</f>
        <v>0</v>
      </c>
      <c r="J45" s="16">
        <v>0</v>
      </c>
      <c r="K45" s="16">
        <v>0</v>
      </c>
      <c r="L45" s="16">
        <v>0</v>
      </c>
      <c r="M45" s="16">
        <v>0</v>
      </c>
      <c r="N45" s="16">
        <f t="shared" ref="N45" si="54">I45/D45*100</f>
        <v>0</v>
      </c>
      <c r="O45" s="16">
        <v>0</v>
      </c>
      <c r="P45" s="16">
        <v>0</v>
      </c>
      <c r="Q45" s="16">
        <f t="shared" ref="Q45" si="55">L45/G45*100</f>
        <v>0</v>
      </c>
      <c r="R45" s="16">
        <v>0</v>
      </c>
      <c r="S45" s="15" t="s">
        <v>137</v>
      </c>
    </row>
    <row r="46" spans="1:19" s="26" customFormat="1" ht="375" customHeight="1" x14ac:dyDescent="0.25">
      <c r="A46" s="22">
        <v>17</v>
      </c>
      <c r="B46" s="23" t="s">
        <v>29</v>
      </c>
      <c r="C46" s="24" t="s">
        <v>53</v>
      </c>
      <c r="D46" s="25">
        <f t="shared" si="1"/>
        <v>146504.6</v>
      </c>
      <c r="E46" s="25">
        <v>0</v>
      </c>
      <c r="F46" s="25">
        <v>53426.400000000001</v>
      </c>
      <c r="G46" s="25">
        <v>93078.2</v>
      </c>
      <c r="H46" s="25">
        <v>0</v>
      </c>
      <c r="I46" s="25">
        <f t="shared" si="2"/>
        <v>76765.2</v>
      </c>
      <c r="J46" s="25">
        <v>0</v>
      </c>
      <c r="K46" s="25">
        <v>0</v>
      </c>
      <c r="L46" s="25">
        <v>76765.2</v>
      </c>
      <c r="M46" s="25">
        <v>0</v>
      </c>
      <c r="N46" s="25">
        <f t="shared" si="3"/>
        <v>52.397808669488875</v>
      </c>
      <c r="O46" s="25">
        <v>0</v>
      </c>
      <c r="P46" s="25">
        <v>0</v>
      </c>
      <c r="Q46" s="25">
        <f t="shared" si="5"/>
        <v>82.473876804665323</v>
      </c>
      <c r="R46" s="25">
        <v>0</v>
      </c>
      <c r="S46" s="24" t="s">
        <v>126</v>
      </c>
    </row>
    <row r="47" spans="1:19" s="26" customFormat="1" ht="87.75" customHeight="1" x14ac:dyDescent="0.25">
      <c r="A47" s="22">
        <v>18</v>
      </c>
      <c r="B47" s="23" t="s">
        <v>30</v>
      </c>
      <c r="C47" s="24" t="s">
        <v>53</v>
      </c>
      <c r="D47" s="25">
        <f t="shared" si="1"/>
        <v>4113</v>
      </c>
      <c r="E47" s="25">
        <v>1480.6</v>
      </c>
      <c r="F47" s="25">
        <v>0</v>
      </c>
      <c r="G47" s="25">
        <v>2632.4</v>
      </c>
      <c r="H47" s="25">
        <v>0</v>
      </c>
      <c r="I47" s="25">
        <f t="shared" si="2"/>
        <v>3610.8</v>
      </c>
      <c r="J47" s="25">
        <v>1480.4</v>
      </c>
      <c r="K47" s="25">
        <v>0</v>
      </c>
      <c r="L47" s="25">
        <v>2130.4</v>
      </c>
      <c r="M47" s="25">
        <v>0</v>
      </c>
      <c r="N47" s="25">
        <f t="shared" si="3"/>
        <v>87.78993435448578</v>
      </c>
      <c r="O47" s="25">
        <f t="shared" si="5"/>
        <v>99.986491962717821</v>
      </c>
      <c r="P47" s="25">
        <v>0</v>
      </c>
      <c r="Q47" s="25">
        <f t="shared" si="5"/>
        <v>80.929949855645049</v>
      </c>
      <c r="R47" s="25">
        <v>0</v>
      </c>
      <c r="S47" s="24" t="s">
        <v>127</v>
      </c>
    </row>
    <row r="48" spans="1:19" s="26" customFormat="1" ht="86.25" customHeight="1" x14ac:dyDescent="0.25">
      <c r="A48" s="22">
        <v>19</v>
      </c>
      <c r="B48" s="23" t="s">
        <v>31</v>
      </c>
      <c r="C48" s="24" t="s">
        <v>53</v>
      </c>
      <c r="D48" s="25">
        <f t="shared" si="1"/>
        <v>100</v>
      </c>
      <c r="E48" s="25">
        <v>0</v>
      </c>
      <c r="F48" s="25">
        <v>0</v>
      </c>
      <c r="G48" s="25">
        <v>100</v>
      </c>
      <c r="H48" s="25">
        <v>0</v>
      </c>
      <c r="I48" s="25">
        <f t="shared" si="2"/>
        <v>0</v>
      </c>
      <c r="J48" s="25">
        <v>0</v>
      </c>
      <c r="K48" s="25">
        <v>0</v>
      </c>
      <c r="L48" s="25">
        <v>0</v>
      </c>
      <c r="M48" s="25">
        <v>0</v>
      </c>
      <c r="N48" s="25">
        <f t="shared" si="3"/>
        <v>0</v>
      </c>
      <c r="O48" s="25">
        <v>0</v>
      </c>
      <c r="P48" s="25">
        <v>0</v>
      </c>
      <c r="Q48" s="25">
        <f t="shared" si="5"/>
        <v>0</v>
      </c>
      <c r="R48" s="25">
        <v>0</v>
      </c>
      <c r="S48" s="24" t="s">
        <v>131</v>
      </c>
    </row>
    <row r="49" spans="1:19" s="26" customFormat="1" ht="109.5" customHeight="1" x14ac:dyDescent="0.25">
      <c r="A49" s="22">
        <v>20</v>
      </c>
      <c r="B49" s="23" t="s">
        <v>32</v>
      </c>
      <c r="C49" s="24" t="s">
        <v>52</v>
      </c>
      <c r="D49" s="25">
        <f t="shared" si="1"/>
        <v>44245.599999999999</v>
      </c>
      <c r="E49" s="25">
        <f>E50+E51</f>
        <v>8193.5</v>
      </c>
      <c r="F49" s="25">
        <f t="shared" ref="F49:M49" si="56">F50+F51</f>
        <v>32813.4</v>
      </c>
      <c r="G49" s="25">
        <f t="shared" si="56"/>
        <v>3238.7</v>
      </c>
      <c r="H49" s="25">
        <f t="shared" si="56"/>
        <v>0</v>
      </c>
      <c r="I49" s="25">
        <f t="shared" si="56"/>
        <v>1463</v>
      </c>
      <c r="J49" s="25">
        <f t="shared" si="56"/>
        <v>0</v>
      </c>
      <c r="K49" s="25">
        <f t="shared" si="56"/>
        <v>0</v>
      </c>
      <c r="L49" s="25">
        <f t="shared" si="56"/>
        <v>1463</v>
      </c>
      <c r="M49" s="25">
        <f t="shared" si="56"/>
        <v>0</v>
      </c>
      <c r="N49" s="25">
        <f t="shared" si="3"/>
        <v>3.3065434755094292</v>
      </c>
      <c r="O49" s="25">
        <v>0</v>
      </c>
      <c r="P49" s="25">
        <f t="shared" si="4"/>
        <v>0</v>
      </c>
      <c r="Q49" s="25">
        <f t="shared" si="5"/>
        <v>45.172445734399609</v>
      </c>
      <c r="R49" s="25">
        <v>0</v>
      </c>
      <c r="S49" s="24"/>
    </row>
    <row r="50" spans="1:19" s="17" customFormat="1" ht="176.25" customHeight="1" x14ac:dyDescent="0.25">
      <c r="A50" s="13"/>
      <c r="B50" s="14" t="s">
        <v>78</v>
      </c>
      <c r="C50" s="15" t="s">
        <v>52</v>
      </c>
      <c r="D50" s="16">
        <f t="shared" ref="D50" si="57">E50+F50+G50</f>
        <v>3238.7</v>
      </c>
      <c r="E50" s="16">
        <v>0</v>
      </c>
      <c r="F50" s="16">
        <v>0</v>
      </c>
      <c r="G50" s="16">
        <v>3238.7</v>
      </c>
      <c r="H50" s="16">
        <v>0</v>
      </c>
      <c r="I50" s="16">
        <f t="shared" ref="I50" si="58">J50+K50+L50</f>
        <v>1463</v>
      </c>
      <c r="J50" s="16">
        <v>0</v>
      </c>
      <c r="K50" s="16">
        <v>0</v>
      </c>
      <c r="L50" s="16">
        <v>1463</v>
      </c>
      <c r="M50" s="16">
        <v>0</v>
      </c>
      <c r="N50" s="16">
        <f t="shared" ref="N50" si="59">I50/D50*100</f>
        <v>45.172445734399609</v>
      </c>
      <c r="O50" s="16">
        <v>0</v>
      </c>
      <c r="P50" s="16">
        <v>0</v>
      </c>
      <c r="Q50" s="16">
        <f t="shared" ref="Q50" si="60">L50/G50*100</f>
        <v>45.172445734399609</v>
      </c>
      <c r="R50" s="16">
        <v>0</v>
      </c>
      <c r="S50" s="15" t="s">
        <v>157</v>
      </c>
    </row>
    <row r="51" spans="1:19" s="17" customFormat="1" ht="169.5" customHeight="1" x14ac:dyDescent="0.25">
      <c r="A51" s="13"/>
      <c r="B51" s="14" t="s">
        <v>113</v>
      </c>
      <c r="C51" s="15" t="s">
        <v>52</v>
      </c>
      <c r="D51" s="16">
        <f t="shared" ref="D51" si="61">E51+F51+G51</f>
        <v>41006.9</v>
      </c>
      <c r="E51" s="16">
        <v>8193.5</v>
      </c>
      <c r="F51" s="16">
        <v>32813.4</v>
      </c>
      <c r="G51" s="16">
        <v>0</v>
      </c>
      <c r="H51" s="16">
        <v>0</v>
      </c>
      <c r="I51" s="16">
        <f t="shared" ref="I51" si="62">J51+K51+L51</f>
        <v>0</v>
      </c>
      <c r="J51" s="16">
        <v>0</v>
      </c>
      <c r="K51" s="16">
        <v>0</v>
      </c>
      <c r="L51" s="16">
        <v>0</v>
      </c>
      <c r="M51" s="16">
        <v>0</v>
      </c>
      <c r="N51" s="16">
        <f t="shared" ref="N51" si="63">I51/D51*100</f>
        <v>0</v>
      </c>
      <c r="O51" s="16">
        <v>0</v>
      </c>
      <c r="P51" s="16">
        <v>0</v>
      </c>
      <c r="Q51" s="16">
        <v>0</v>
      </c>
      <c r="R51" s="16">
        <v>0</v>
      </c>
      <c r="S51" s="15" t="s">
        <v>158</v>
      </c>
    </row>
    <row r="52" spans="1:19" s="26" customFormat="1" ht="158.25" customHeight="1" x14ac:dyDescent="0.25">
      <c r="A52" s="22">
        <v>21</v>
      </c>
      <c r="B52" s="31" t="s">
        <v>11</v>
      </c>
      <c r="C52" s="24" t="s">
        <v>46</v>
      </c>
      <c r="D52" s="25">
        <f t="shared" si="1"/>
        <v>12384.1</v>
      </c>
      <c r="E52" s="25">
        <v>0</v>
      </c>
      <c r="F52" s="25">
        <v>0</v>
      </c>
      <c r="G52" s="25">
        <v>12384.1</v>
      </c>
      <c r="H52" s="25">
        <v>0</v>
      </c>
      <c r="I52" s="25">
        <f t="shared" si="2"/>
        <v>4618.6000000000004</v>
      </c>
      <c r="J52" s="25">
        <v>0</v>
      </c>
      <c r="K52" s="25">
        <v>0</v>
      </c>
      <c r="L52" s="25">
        <v>4618.6000000000004</v>
      </c>
      <c r="M52" s="25">
        <v>0</v>
      </c>
      <c r="N52" s="25">
        <f t="shared" si="3"/>
        <v>37.294595489377507</v>
      </c>
      <c r="O52" s="25">
        <v>0</v>
      </c>
      <c r="P52" s="25">
        <v>0</v>
      </c>
      <c r="Q52" s="25">
        <f t="shared" si="5"/>
        <v>37.294595489377507</v>
      </c>
      <c r="R52" s="25">
        <v>0</v>
      </c>
      <c r="S52" s="15" t="s">
        <v>159</v>
      </c>
    </row>
    <row r="53" spans="1:19" s="26" customFormat="1" ht="110.25" customHeight="1" x14ac:dyDescent="0.25">
      <c r="A53" s="22">
        <v>22</v>
      </c>
      <c r="B53" s="23" t="s">
        <v>33</v>
      </c>
      <c r="C53" s="24" t="s">
        <v>53</v>
      </c>
      <c r="D53" s="25">
        <f t="shared" si="1"/>
        <v>97.5</v>
      </c>
      <c r="E53" s="25">
        <v>0</v>
      </c>
      <c r="F53" s="25">
        <v>0</v>
      </c>
      <c r="G53" s="25">
        <v>97.5</v>
      </c>
      <c r="H53" s="25">
        <v>0</v>
      </c>
      <c r="I53" s="25">
        <f t="shared" si="2"/>
        <v>0</v>
      </c>
      <c r="J53" s="25">
        <v>0</v>
      </c>
      <c r="K53" s="25">
        <v>0</v>
      </c>
      <c r="L53" s="25">
        <v>0</v>
      </c>
      <c r="M53" s="25">
        <v>0</v>
      </c>
      <c r="N53" s="25">
        <f t="shared" si="3"/>
        <v>0</v>
      </c>
      <c r="O53" s="25">
        <v>0</v>
      </c>
      <c r="P53" s="25">
        <v>0</v>
      </c>
      <c r="Q53" s="25">
        <f t="shared" si="5"/>
        <v>0</v>
      </c>
      <c r="R53" s="25">
        <v>0</v>
      </c>
      <c r="S53" s="24" t="s">
        <v>160</v>
      </c>
    </row>
    <row r="54" spans="1:19" s="26" customFormat="1" ht="89.25" customHeight="1" x14ac:dyDescent="0.25">
      <c r="A54" s="22">
        <v>23</v>
      </c>
      <c r="B54" s="23" t="s">
        <v>34</v>
      </c>
      <c r="C54" s="24" t="s">
        <v>50</v>
      </c>
      <c r="D54" s="25">
        <f t="shared" si="1"/>
        <v>105</v>
      </c>
      <c r="E54" s="25">
        <v>0</v>
      </c>
      <c r="F54" s="25">
        <v>0</v>
      </c>
      <c r="G54" s="25">
        <v>105</v>
      </c>
      <c r="H54" s="25">
        <v>0</v>
      </c>
      <c r="I54" s="25">
        <f t="shared" si="2"/>
        <v>103.9</v>
      </c>
      <c r="J54" s="25">
        <v>0</v>
      </c>
      <c r="K54" s="25">
        <v>0</v>
      </c>
      <c r="L54" s="25">
        <v>103.9</v>
      </c>
      <c r="M54" s="25">
        <v>0</v>
      </c>
      <c r="N54" s="25">
        <f t="shared" si="3"/>
        <v>98.952380952380963</v>
      </c>
      <c r="O54" s="25">
        <v>0</v>
      </c>
      <c r="P54" s="25">
        <v>0</v>
      </c>
      <c r="Q54" s="25">
        <f t="shared" si="5"/>
        <v>98.952380952380963</v>
      </c>
      <c r="R54" s="25">
        <v>0</v>
      </c>
      <c r="S54" s="24" t="s">
        <v>121</v>
      </c>
    </row>
    <row r="55" spans="1:19" s="26" customFormat="1" ht="109.5" customHeight="1" x14ac:dyDescent="0.25">
      <c r="A55" s="22">
        <v>24</v>
      </c>
      <c r="B55" s="23" t="s">
        <v>35</v>
      </c>
      <c r="C55" s="24" t="s">
        <v>50</v>
      </c>
      <c r="D55" s="25">
        <f t="shared" si="1"/>
        <v>62</v>
      </c>
      <c r="E55" s="25">
        <v>0</v>
      </c>
      <c r="F55" s="25">
        <v>0</v>
      </c>
      <c r="G55" s="25">
        <v>62</v>
      </c>
      <c r="H55" s="25">
        <v>0</v>
      </c>
      <c r="I55" s="25">
        <f t="shared" si="2"/>
        <v>49.6</v>
      </c>
      <c r="J55" s="25">
        <v>0</v>
      </c>
      <c r="K55" s="25">
        <v>0</v>
      </c>
      <c r="L55" s="25">
        <v>49.6</v>
      </c>
      <c r="M55" s="25">
        <v>0</v>
      </c>
      <c r="N55" s="25">
        <f t="shared" si="3"/>
        <v>80</v>
      </c>
      <c r="O55" s="25">
        <v>0</v>
      </c>
      <c r="P55" s="25">
        <v>0</v>
      </c>
      <c r="Q55" s="25">
        <f t="shared" si="5"/>
        <v>80</v>
      </c>
      <c r="R55" s="25">
        <v>0</v>
      </c>
      <c r="S55" s="24" t="s">
        <v>120</v>
      </c>
    </row>
    <row r="56" spans="1:19" s="26" customFormat="1" ht="102.75" customHeight="1" x14ac:dyDescent="0.25">
      <c r="A56" s="22">
        <v>25</v>
      </c>
      <c r="B56" s="23" t="s">
        <v>36</v>
      </c>
      <c r="C56" s="24" t="s">
        <v>50</v>
      </c>
      <c r="D56" s="25">
        <f t="shared" si="1"/>
        <v>27</v>
      </c>
      <c r="E56" s="25">
        <v>0</v>
      </c>
      <c r="F56" s="25">
        <v>0</v>
      </c>
      <c r="G56" s="25">
        <v>27</v>
      </c>
      <c r="H56" s="25">
        <v>0</v>
      </c>
      <c r="I56" s="25">
        <f t="shared" si="2"/>
        <v>0</v>
      </c>
      <c r="J56" s="25">
        <v>0</v>
      </c>
      <c r="K56" s="25">
        <v>0</v>
      </c>
      <c r="L56" s="25">
        <v>0</v>
      </c>
      <c r="M56" s="25">
        <v>0</v>
      </c>
      <c r="N56" s="25">
        <f t="shared" si="3"/>
        <v>0</v>
      </c>
      <c r="O56" s="25">
        <v>0</v>
      </c>
      <c r="P56" s="25">
        <v>0</v>
      </c>
      <c r="Q56" s="25">
        <f t="shared" si="5"/>
        <v>0</v>
      </c>
      <c r="R56" s="25">
        <v>0</v>
      </c>
      <c r="S56" s="24" t="s">
        <v>119</v>
      </c>
    </row>
    <row r="57" spans="1:19" s="26" customFormat="1" ht="72.75" customHeight="1" x14ac:dyDescent="0.25">
      <c r="A57" s="22">
        <v>26</v>
      </c>
      <c r="B57" s="23" t="s">
        <v>37</v>
      </c>
      <c r="C57" s="24" t="s">
        <v>50</v>
      </c>
      <c r="D57" s="25">
        <f t="shared" si="1"/>
        <v>16646</v>
      </c>
      <c r="E57" s="25">
        <f>E58+E59</f>
        <v>0</v>
      </c>
      <c r="F57" s="25">
        <f t="shared" ref="F57:G57" si="64">F58+F59</f>
        <v>132</v>
      </c>
      <c r="G57" s="25">
        <f t="shared" si="64"/>
        <v>16514</v>
      </c>
      <c r="H57" s="25">
        <v>0</v>
      </c>
      <c r="I57" s="25">
        <f t="shared" si="2"/>
        <v>6912.2</v>
      </c>
      <c r="J57" s="25">
        <f t="shared" ref="J57:L57" si="65">J58+J59</f>
        <v>0</v>
      </c>
      <c r="K57" s="25">
        <f t="shared" si="65"/>
        <v>0</v>
      </c>
      <c r="L57" s="25">
        <f t="shared" si="65"/>
        <v>6912.2</v>
      </c>
      <c r="M57" s="25">
        <v>0</v>
      </c>
      <c r="N57" s="25">
        <f t="shared" si="3"/>
        <v>41.524690616364289</v>
      </c>
      <c r="O57" s="25">
        <v>0</v>
      </c>
      <c r="P57" s="25">
        <f t="shared" si="4"/>
        <v>0</v>
      </c>
      <c r="Q57" s="25">
        <f t="shared" si="5"/>
        <v>41.856606515683659</v>
      </c>
      <c r="R57" s="25">
        <v>0</v>
      </c>
      <c r="S57" s="24"/>
    </row>
    <row r="58" spans="1:19" s="17" customFormat="1" ht="152.25" customHeight="1" x14ac:dyDescent="0.25">
      <c r="A58" s="13"/>
      <c r="B58" s="32" t="s">
        <v>72</v>
      </c>
      <c r="C58" s="13" t="s">
        <v>74</v>
      </c>
      <c r="D58" s="16">
        <f t="shared" ref="D58:D59" si="66">E58+F58+G58</f>
        <v>7147.8</v>
      </c>
      <c r="E58" s="16">
        <v>0</v>
      </c>
      <c r="F58" s="16">
        <v>132</v>
      </c>
      <c r="G58" s="16">
        <v>7015.8</v>
      </c>
      <c r="H58" s="16">
        <v>0</v>
      </c>
      <c r="I58" s="16">
        <f t="shared" ref="I58:I59" si="67">J58+K58+L58</f>
        <v>3124.1</v>
      </c>
      <c r="J58" s="16">
        <v>0</v>
      </c>
      <c r="K58" s="16">
        <v>0</v>
      </c>
      <c r="L58" s="16">
        <v>3124.1</v>
      </c>
      <c r="M58" s="16">
        <v>0</v>
      </c>
      <c r="N58" s="16">
        <f t="shared" ref="N58:N59" si="68">I58/D58*100</f>
        <v>43.7071546489829</v>
      </c>
      <c r="O58" s="16">
        <v>0</v>
      </c>
      <c r="P58" s="16">
        <f t="shared" ref="P58" si="69">K58/F58*100</f>
        <v>0</v>
      </c>
      <c r="Q58" s="16">
        <f t="shared" ref="Q58:Q59" si="70">L58/G58*100</f>
        <v>44.529490578408733</v>
      </c>
      <c r="R58" s="16">
        <v>0</v>
      </c>
      <c r="S58" s="15" t="s">
        <v>161</v>
      </c>
    </row>
    <row r="59" spans="1:19" s="17" customFormat="1" ht="109.5" customHeight="1" x14ac:dyDescent="0.25">
      <c r="A59" s="13"/>
      <c r="B59" s="14" t="s">
        <v>73</v>
      </c>
      <c r="C59" s="15" t="s">
        <v>75</v>
      </c>
      <c r="D59" s="16">
        <f t="shared" si="66"/>
        <v>9498.2000000000007</v>
      </c>
      <c r="E59" s="16">
        <v>0</v>
      </c>
      <c r="F59" s="16">
        <v>0</v>
      </c>
      <c r="G59" s="16">
        <v>9498.2000000000007</v>
      </c>
      <c r="H59" s="16">
        <v>0</v>
      </c>
      <c r="I59" s="16">
        <f t="shared" si="67"/>
        <v>3788.1</v>
      </c>
      <c r="J59" s="16">
        <v>0</v>
      </c>
      <c r="K59" s="16">
        <v>0</v>
      </c>
      <c r="L59" s="16">
        <v>3788.1</v>
      </c>
      <c r="M59" s="16">
        <v>0</v>
      </c>
      <c r="N59" s="16">
        <f t="shared" si="68"/>
        <v>39.882293487187042</v>
      </c>
      <c r="O59" s="16">
        <v>0</v>
      </c>
      <c r="P59" s="16">
        <v>0</v>
      </c>
      <c r="Q59" s="16">
        <f t="shared" si="70"/>
        <v>39.882293487187042</v>
      </c>
      <c r="R59" s="16">
        <v>0</v>
      </c>
      <c r="S59" s="15" t="s">
        <v>162</v>
      </c>
    </row>
    <row r="60" spans="1:19" s="26" customFormat="1" ht="252.75" customHeight="1" x14ac:dyDescent="0.25">
      <c r="A60" s="22">
        <v>27</v>
      </c>
      <c r="B60" s="23" t="s">
        <v>38</v>
      </c>
      <c r="C60" s="24" t="s">
        <v>66</v>
      </c>
      <c r="D60" s="25">
        <f t="shared" si="1"/>
        <v>11135.5</v>
      </c>
      <c r="E60" s="25">
        <v>0</v>
      </c>
      <c r="F60" s="25">
        <v>0</v>
      </c>
      <c r="G60" s="25">
        <v>11135.5</v>
      </c>
      <c r="H60" s="25">
        <v>0</v>
      </c>
      <c r="I60" s="25">
        <f t="shared" si="2"/>
        <v>6521.4</v>
      </c>
      <c r="J60" s="25">
        <v>0</v>
      </c>
      <c r="K60" s="25">
        <v>0</v>
      </c>
      <c r="L60" s="25">
        <v>6521.4</v>
      </c>
      <c r="M60" s="25">
        <v>0</v>
      </c>
      <c r="N60" s="25">
        <f t="shared" si="3"/>
        <v>58.564051906066183</v>
      </c>
      <c r="O60" s="25">
        <v>0</v>
      </c>
      <c r="P60" s="25">
        <v>0</v>
      </c>
      <c r="Q60" s="25">
        <f t="shared" si="5"/>
        <v>58.564051906066183</v>
      </c>
      <c r="R60" s="25">
        <v>0</v>
      </c>
      <c r="S60" s="24" t="s">
        <v>125</v>
      </c>
    </row>
    <row r="61" spans="1:19" s="26" customFormat="1" ht="88.5" customHeight="1" x14ac:dyDescent="0.25">
      <c r="A61" s="22">
        <v>28</v>
      </c>
      <c r="B61" s="23" t="s">
        <v>10</v>
      </c>
      <c r="C61" s="24" t="s">
        <v>45</v>
      </c>
      <c r="D61" s="25">
        <f t="shared" si="1"/>
        <v>150</v>
      </c>
      <c r="E61" s="25">
        <v>0</v>
      </c>
      <c r="F61" s="25">
        <v>0</v>
      </c>
      <c r="G61" s="25">
        <v>150</v>
      </c>
      <c r="H61" s="25">
        <v>0</v>
      </c>
      <c r="I61" s="25">
        <f t="shared" si="2"/>
        <v>8.5</v>
      </c>
      <c r="J61" s="25">
        <v>0</v>
      </c>
      <c r="K61" s="25">
        <v>0</v>
      </c>
      <c r="L61" s="25">
        <v>8.5</v>
      </c>
      <c r="M61" s="25">
        <v>0</v>
      </c>
      <c r="N61" s="25">
        <f t="shared" si="3"/>
        <v>5.6666666666666661</v>
      </c>
      <c r="O61" s="25">
        <v>0</v>
      </c>
      <c r="P61" s="25">
        <v>0</v>
      </c>
      <c r="Q61" s="25">
        <f t="shared" si="5"/>
        <v>5.6666666666666661</v>
      </c>
      <c r="R61" s="25">
        <v>0</v>
      </c>
      <c r="S61" s="24" t="s">
        <v>122</v>
      </c>
    </row>
    <row r="62" spans="1:19" s="26" customFormat="1" ht="90" customHeight="1" x14ac:dyDescent="0.25">
      <c r="A62" s="22">
        <v>29</v>
      </c>
      <c r="B62" s="31" t="s">
        <v>12</v>
      </c>
      <c r="C62" s="24" t="s">
        <v>46</v>
      </c>
      <c r="D62" s="25">
        <f t="shared" si="1"/>
        <v>450</v>
      </c>
      <c r="E62" s="25">
        <v>0</v>
      </c>
      <c r="F62" s="25">
        <v>0</v>
      </c>
      <c r="G62" s="25">
        <v>450</v>
      </c>
      <c r="H62" s="25">
        <v>0</v>
      </c>
      <c r="I62" s="25">
        <f t="shared" si="2"/>
        <v>0</v>
      </c>
      <c r="J62" s="25">
        <v>0</v>
      </c>
      <c r="K62" s="25">
        <v>0</v>
      </c>
      <c r="L62" s="25">
        <v>0</v>
      </c>
      <c r="M62" s="25">
        <v>0</v>
      </c>
      <c r="N62" s="25">
        <f t="shared" si="3"/>
        <v>0</v>
      </c>
      <c r="O62" s="25">
        <v>0</v>
      </c>
      <c r="P62" s="25">
        <v>0</v>
      </c>
      <c r="Q62" s="25">
        <f t="shared" si="5"/>
        <v>0</v>
      </c>
      <c r="R62" s="25">
        <v>0</v>
      </c>
      <c r="S62" s="24" t="s">
        <v>130</v>
      </c>
    </row>
    <row r="63" spans="1:19" s="26" customFormat="1" ht="89.25" customHeight="1" x14ac:dyDescent="0.25">
      <c r="A63" s="22">
        <v>30</v>
      </c>
      <c r="B63" s="23" t="s">
        <v>39</v>
      </c>
      <c r="C63" s="24" t="s">
        <v>48</v>
      </c>
      <c r="D63" s="25">
        <f t="shared" si="1"/>
        <v>20500</v>
      </c>
      <c r="E63" s="25">
        <v>0</v>
      </c>
      <c r="F63" s="25">
        <v>0</v>
      </c>
      <c r="G63" s="25">
        <v>20500</v>
      </c>
      <c r="H63" s="25">
        <v>0</v>
      </c>
      <c r="I63" s="25">
        <f t="shared" si="2"/>
        <v>10214.5</v>
      </c>
      <c r="J63" s="25">
        <v>0</v>
      </c>
      <c r="K63" s="25">
        <v>0</v>
      </c>
      <c r="L63" s="25">
        <v>10214.5</v>
      </c>
      <c r="M63" s="25">
        <v>0</v>
      </c>
      <c r="N63" s="25">
        <f t="shared" si="3"/>
        <v>49.826829268292684</v>
      </c>
      <c r="O63" s="25">
        <v>0</v>
      </c>
      <c r="P63" s="25">
        <v>0</v>
      </c>
      <c r="Q63" s="25">
        <f t="shared" si="5"/>
        <v>49.826829268292684</v>
      </c>
      <c r="R63" s="25">
        <v>0</v>
      </c>
      <c r="S63" s="24" t="s">
        <v>163</v>
      </c>
    </row>
    <row r="64" spans="1:19" s="26" customFormat="1" ht="172.5" customHeight="1" x14ac:dyDescent="0.25">
      <c r="A64" s="22">
        <v>31</v>
      </c>
      <c r="B64" s="23" t="s">
        <v>40</v>
      </c>
      <c r="C64" s="24" t="s">
        <v>49</v>
      </c>
      <c r="D64" s="25">
        <f t="shared" si="1"/>
        <v>2350.4</v>
      </c>
      <c r="E64" s="25">
        <v>0</v>
      </c>
      <c r="F64" s="25">
        <v>0</v>
      </c>
      <c r="G64" s="25">
        <v>2350.4</v>
      </c>
      <c r="H64" s="25">
        <v>0</v>
      </c>
      <c r="I64" s="25">
        <f t="shared" si="2"/>
        <v>1310.5999999999999</v>
      </c>
      <c r="J64" s="25">
        <v>0</v>
      </c>
      <c r="K64" s="25">
        <v>0</v>
      </c>
      <c r="L64" s="25">
        <v>1310.5999999999999</v>
      </c>
      <c r="M64" s="25">
        <v>0</v>
      </c>
      <c r="N64" s="25">
        <f t="shared" si="3"/>
        <v>55.760721579305638</v>
      </c>
      <c r="O64" s="25">
        <v>0</v>
      </c>
      <c r="P64" s="25">
        <v>0</v>
      </c>
      <c r="Q64" s="25">
        <f t="shared" si="5"/>
        <v>55.760721579305638</v>
      </c>
      <c r="R64" s="25">
        <v>0</v>
      </c>
      <c r="S64" s="24" t="s">
        <v>168</v>
      </c>
    </row>
    <row r="65" spans="1:19" s="26" customFormat="1" ht="39.75" customHeight="1" x14ac:dyDescent="0.25">
      <c r="A65" s="22">
        <v>32</v>
      </c>
      <c r="B65" s="23" t="s">
        <v>41</v>
      </c>
      <c r="C65" s="24" t="s">
        <v>57</v>
      </c>
      <c r="D65" s="25">
        <f t="shared" si="1"/>
        <v>1783</v>
      </c>
      <c r="E65" s="25">
        <f>E66+E67</f>
        <v>0</v>
      </c>
      <c r="F65" s="25">
        <f t="shared" ref="F65:G65" si="71">F66+F67</f>
        <v>0</v>
      </c>
      <c r="G65" s="25">
        <f t="shared" si="71"/>
        <v>1783</v>
      </c>
      <c r="H65" s="25">
        <v>0</v>
      </c>
      <c r="I65" s="25">
        <f t="shared" si="2"/>
        <v>1014.4</v>
      </c>
      <c r="J65" s="25">
        <f t="shared" ref="J65:L65" si="72">J66+J67</f>
        <v>0</v>
      </c>
      <c r="K65" s="25">
        <f t="shared" si="72"/>
        <v>0</v>
      </c>
      <c r="L65" s="25">
        <f t="shared" si="72"/>
        <v>1014.4</v>
      </c>
      <c r="M65" s="25">
        <v>0</v>
      </c>
      <c r="N65" s="25">
        <f t="shared" si="3"/>
        <v>56.892877173303425</v>
      </c>
      <c r="O65" s="25">
        <v>0</v>
      </c>
      <c r="P65" s="25">
        <v>0</v>
      </c>
      <c r="Q65" s="25">
        <f t="shared" si="5"/>
        <v>56.892877173303425</v>
      </c>
      <c r="R65" s="25">
        <v>0</v>
      </c>
      <c r="S65" s="24"/>
    </row>
    <row r="66" spans="1:19" s="17" customFormat="1" ht="102" customHeight="1" x14ac:dyDescent="0.25">
      <c r="A66" s="13"/>
      <c r="B66" s="14" t="s">
        <v>87</v>
      </c>
      <c r="C66" s="15" t="s">
        <v>57</v>
      </c>
      <c r="D66" s="16">
        <f t="shared" ref="D66:D67" si="73">E66+F66+G66</f>
        <v>1664</v>
      </c>
      <c r="E66" s="16">
        <v>0</v>
      </c>
      <c r="F66" s="16">
        <v>0</v>
      </c>
      <c r="G66" s="16">
        <v>1664</v>
      </c>
      <c r="H66" s="16">
        <v>0</v>
      </c>
      <c r="I66" s="16">
        <f t="shared" ref="I66:I67" si="74">J66+K66+L66</f>
        <v>927.1</v>
      </c>
      <c r="J66" s="16">
        <v>0</v>
      </c>
      <c r="K66" s="16">
        <v>0</v>
      </c>
      <c r="L66" s="16">
        <v>927.1</v>
      </c>
      <c r="M66" s="16">
        <v>0</v>
      </c>
      <c r="N66" s="16">
        <f t="shared" ref="N66:N67" si="75">I66/D66*100</f>
        <v>55.715144230769234</v>
      </c>
      <c r="O66" s="16">
        <v>0</v>
      </c>
      <c r="P66" s="16">
        <v>0</v>
      </c>
      <c r="Q66" s="16">
        <f t="shared" ref="Q66:Q67" si="76">L66/G66*100</f>
        <v>55.715144230769234</v>
      </c>
      <c r="R66" s="16">
        <v>0</v>
      </c>
      <c r="S66" s="15" t="s">
        <v>117</v>
      </c>
    </row>
    <row r="67" spans="1:19" s="17" customFormat="1" ht="121.5" customHeight="1" x14ac:dyDescent="0.25">
      <c r="A67" s="13"/>
      <c r="B67" s="14" t="s">
        <v>88</v>
      </c>
      <c r="C67" s="15" t="s">
        <v>101</v>
      </c>
      <c r="D67" s="16">
        <f t="shared" si="73"/>
        <v>119</v>
      </c>
      <c r="E67" s="16">
        <v>0</v>
      </c>
      <c r="F67" s="16">
        <v>0</v>
      </c>
      <c r="G67" s="16">
        <v>119</v>
      </c>
      <c r="H67" s="16">
        <v>0</v>
      </c>
      <c r="I67" s="16">
        <f t="shared" si="74"/>
        <v>87.3</v>
      </c>
      <c r="J67" s="16">
        <v>0</v>
      </c>
      <c r="K67" s="16">
        <v>0</v>
      </c>
      <c r="L67" s="16">
        <v>87.3</v>
      </c>
      <c r="M67" s="16">
        <v>0</v>
      </c>
      <c r="N67" s="16">
        <f t="shared" si="75"/>
        <v>73.361344537815114</v>
      </c>
      <c r="O67" s="16">
        <v>0</v>
      </c>
      <c r="P67" s="16">
        <v>0</v>
      </c>
      <c r="Q67" s="16">
        <f t="shared" si="76"/>
        <v>73.361344537815114</v>
      </c>
      <c r="R67" s="16">
        <v>0</v>
      </c>
      <c r="S67" s="15" t="s">
        <v>118</v>
      </c>
    </row>
    <row r="68" spans="1:19" s="26" customFormat="1" ht="62.25" customHeight="1" x14ac:dyDescent="0.25">
      <c r="A68" s="22">
        <v>33</v>
      </c>
      <c r="B68" s="23" t="s">
        <v>42</v>
      </c>
      <c r="C68" s="24" t="s">
        <v>60</v>
      </c>
      <c r="D68" s="25">
        <f t="shared" si="1"/>
        <v>4561.1000000000004</v>
      </c>
      <c r="E68" s="25">
        <f>E69</f>
        <v>0</v>
      </c>
      <c r="F68" s="25">
        <f t="shared" ref="F68:G68" si="77">F69</f>
        <v>0</v>
      </c>
      <c r="G68" s="25">
        <f t="shared" si="77"/>
        <v>4561.1000000000004</v>
      </c>
      <c r="H68" s="25">
        <v>0</v>
      </c>
      <c r="I68" s="25">
        <f t="shared" si="2"/>
        <v>1462</v>
      </c>
      <c r="J68" s="25">
        <f t="shared" ref="J68:L68" si="78">J69</f>
        <v>0</v>
      </c>
      <c r="K68" s="25">
        <f t="shared" si="78"/>
        <v>0</v>
      </c>
      <c r="L68" s="25">
        <f t="shared" si="78"/>
        <v>1462</v>
      </c>
      <c r="M68" s="25">
        <v>0</v>
      </c>
      <c r="N68" s="25">
        <f t="shared" si="3"/>
        <v>32.053671263510992</v>
      </c>
      <c r="O68" s="25">
        <v>0</v>
      </c>
      <c r="P68" s="25">
        <v>0</v>
      </c>
      <c r="Q68" s="25">
        <f t="shared" si="5"/>
        <v>32.053671263510992</v>
      </c>
      <c r="R68" s="25">
        <v>0</v>
      </c>
      <c r="S68" s="24"/>
    </row>
    <row r="69" spans="1:19" s="17" customFormat="1" ht="120.75" customHeight="1" x14ac:dyDescent="0.25">
      <c r="A69" s="13"/>
      <c r="B69" s="14" t="s">
        <v>98</v>
      </c>
      <c r="C69" s="15" t="s">
        <v>60</v>
      </c>
      <c r="D69" s="16">
        <f t="shared" ref="D69" si="79">E69+F69+G69</f>
        <v>4561.1000000000004</v>
      </c>
      <c r="E69" s="16">
        <v>0</v>
      </c>
      <c r="F69" s="16">
        <v>0</v>
      </c>
      <c r="G69" s="16">
        <v>4561.1000000000004</v>
      </c>
      <c r="H69" s="16">
        <v>0</v>
      </c>
      <c r="I69" s="16">
        <f t="shared" ref="I69" si="80">J69+K69+L69</f>
        <v>1462</v>
      </c>
      <c r="J69" s="16">
        <v>0</v>
      </c>
      <c r="K69" s="16">
        <v>0</v>
      </c>
      <c r="L69" s="16">
        <v>1462</v>
      </c>
      <c r="M69" s="16">
        <v>0</v>
      </c>
      <c r="N69" s="16">
        <f t="shared" ref="N69" si="81">I69/D69*100</f>
        <v>32.053671263510992</v>
      </c>
      <c r="O69" s="16">
        <v>0</v>
      </c>
      <c r="P69" s="16">
        <v>0</v>
      </c>
      <c r="Q69" s="16">
        <f t="shared" ref="Q69" si="82">L69/G69*100</f>
        <v>32.053671263510992</v>
      </c>
      <c r="R69" s="16">
        <v>0</v>
      </c>
      <c r="S69" s="15" t="s">
        <v>167</v>
      </c>
    </row>
    <row r="70" spans="1:19" s="26" customFormat="1" ht="39" customHeight="1" x14ac:dyDescent="0.25">
      <c r="A70" s="22">
        <v>34</v>
      </c>
      <c r="B70" s="23" t="s">
        <v>43</v>
      </c>
      <c r="C70" s="24" t="s">
        <v>63</v>
      </c>
      <c r="D70" s="25">
        <f t="shared" si="1"/>
        <v>160600.20000000001</v>
      </c>
      <c r="E70" s="25">
        <f>E71+E72+E73</f>
        <v>0</v>
      </c>
      <c r="F70" s="25">
        <f t="shared" ref="F70:G70" si="83">F71+F72+F73</f>
        <v>4350.3999999999996</v>
      </c>
      <c r="G70" s="25">
        <f t="shared" si="83"/>
        <v>156249.80000000002</v>
      </c>
      <c r="H70" s="25">
        <v>0</v>
      </c>
      <c r="I70" s="25">
        <f t="shared" si="2"/>
        <v>67766.600000000006</v>
      </c>
      <c r="J70" s="25">
        <f t="shared" ref="J70:L70" si="84">J71+J72+J73</f>
        <v>0</v>
      </c>
      <c r="K70" s="25">
        <f t="shared" si="84"/>
        <v>1737.3</v>
      </c>
      <c r="L70" s="25">
        <f t="shared" si="84"/>
        <v>66029.3</v>
      </c>
      <c r="M70" s="25">
        <v>0</v>
      </c>
      <c r="N70" s="25">
        <f t="shared" si="3"/>
        <v>42.195837863215615</v>
      </c>
      <c r="O70" s="25">
        <v>0</v>
      </c>
      <c r="P70" s="25">
        <f t="shared" si="4"/>
        <v>39.934258918720126</v>
      </c>
      <c r="Q70" s="25">
        <f t="shared" si="5"/>
        <v>42.258806091271794</v>
      </c>
      <c r="R70" s="25">
        <v>0</v>
      </c>
      <c r="S70" s="24"/>
    </row>
    <row r="71" spans="1:19" s="17" customFormat="1" ht="102" customHeight="1" x14ac:dyDescent="0.25">
      <c r="A71" s="13"/>
      <c r="B71" s="14" t="s">
        <v>78</v>
      </c>
      <c r="C71" s="15" t="s">
        <v>63</v>
      </c>
      <c r="D71" s="16">
        <f t="shared" ref="D71" si="85">E71+F71+G71</f>
        <v>105112.5</v>
      </c>
      <c r="E71" s="16">
        <v>0</v>
      </c>
      <c r="F71" s="16">
        <v>4350.3999999999996</v>
      </c>
      <c r="G71" s="16">
        <v>100762.1</v>
      </c>
      <c r="H71" s="16">
        <v>0</v>
      </c>
      <c r="I71" s="16">
        <f t="shared" ref="I71" si="86">J71+K71+L71</f>
        <v>45948.3</v>
      </c>
      <c r="J71" s="16">
        <v>0</v>
      </c>
      <c r="K71" s="16">
        <v>1737.3</v>
      </c>
      <c r="L71" s="16">
        <v>44211</v>
      </c>
      <c r="M71" s="16">
        <v>0</v>
      </c>
      <c r="N71" s="16">
        <f t="shared" ref="N71" si="87">I71/D71*100</f>
        <v>43.713449875133783</v>
      </c>
      <c r="O71" s="16">
        <v>0</v>
      </c>
      <c r="P71" s="16">
        <f t="shared" ref="P71" si="88">K71/F71*100</f>
        <v>39.934258918720126</v>
      </c>
      <c r="Q71" s="16">
        <f t="shared" ref="Q71" si="89">L71/G71*100</f>
        <v>43.876616307123413</v>
      </c>
      <c r="R71" s="16">
        <v>0</v>
      </c>
      <c r="S71" s="15" t="s">
        <v>164</v>
      </c>
    </row>
    <row r="72" spans="1:19" s="17" customFormat="1" ht="182.25" customHeight="1" x14ac:dyDescent="0.25">
      <c r="A72" s="13"/>
      <c r="B72" s="14" t="s">
        <v>94</v>
      </c>
      <c r="C72" s="15" t="s">
        <v>97</v>
      </c>
      <c r="D72" s="16">
        <f t="shared" ref="D72:D73" si="90">E72+F72+G72</f>
        <v>41759</v>
      </c>
      <c r="E72" s="16">
        <v>0</v>
      </c>
      <c r="F72" s="16">
        <v>0</v>
      </c>
      <c r="G72" s="16">
        <v>41759</v>
      </c>
      <c r="H72" s="16">
        <v>0</v>
      </c>
      <c r="I72" s="16">
        <f t="shared" ref="I72:I73" si="91">J72+K72+L72</f>
        <v>15713.1</v>
      </c>
      <c r="J72" s="16">
        <v>0</v>
      </c>
      <c r="K72" s="16">
        <v>0</v>
      </c>
      <c r="L72" s="16">
        <v>15713.1</v>
      </c>
      <c r="M72" s="16">
        <v>0</v>
      </c>
      <c r="N72" s="16">
        <f t="shared" ref="N72:N73" si="92">I72/D72*100</f>
        <v>37.62805622740008</v>
      </c>
      <c r="O72" s="16">
        <v>0</v>
      </c>
      <c r="P72" s="16">
        <v>0</v>
      </c>
      <c r="Q72" s="16">
        <f t="shared" ref="Q72:Q73" si="93">L72/G72*100</f>
        <v>37.62805622740008</v>
      </c>
      <c r="R72" s="16">
        <v>0</v>
      </c>
      <c r="S72" s="15" t="s">
        <v>165</v>
      </c>
    </row>
    <row r="73" spans="1:19" s="17" customFormat="1" ht="121.5" customHeight="1" x14ac:dyDescent="0.25">
      <c r="A73" s="15"/>
      <c r="B73" s="32" t="s">
        <v>95</v>
      </c>
      <c r="C73" s="15" t="s">
        <v>96</v>
      </c>
      <c r="D73" s="16">
        <f t="shared" si="90"/>
        <v>13728.7</v>
      </c>
      <c r="E73" s="16">
        <v>0</v>
      </c>
      <c r="F73" s="16">
        <v>0</v>
      </c>
      <c r="G73" s="16">
        <v>13728.7</v>
      </c>
      <c r="H73" s="16">
        <v>0</v>
      </c>
      <c r="I73" s="16">
        <f t="shared" si="91"/>
        <v>6105.2</v>
      </c>
      <c r="J73" s="16">
        <v>0</v>
      </c>
      <c r="K73" s="16">
        <v>0</v>
      </c>
      <c r="L73" s="16">
        <v>6105.2</v>
      </c>
      <c r="M73" s="16">
        <v>0</v>
      </c>
      <c r="N73" s="16">
        <f t="shared" si="92"/>
        <v>44.470343149751976</v>
      </c>
      <c r="O73" s="16">
        <v>0</v>
      </c>
      <c r="P73" s="16">
        <v>0</v>
      </c>
      <c r="Q73" s="16">
        <f t="shared" si="93"/>
        <v>44.470343149751976</v>
      </c>
      <c r="R73" s="16">
        <v>0</v>
      </c>
      <c r="S73" s="15" t="s">
        <v>166</v>
      </c>
    </row>
    <row r="74" spans="1:19" s="18" customFormat="1" x14ac:dyDescent="0.25">
      <c r="G74" s="19"/>
      <c r="L74" s="19"/>
    </row>
    <row r="75" spans="1:19" s="18" customFormat="1" ht="45.75" customHeight="1" x14ac:dyDescent="0.25">
      <c r="G75" s="19"/>
      <c r="L75" s="19"/>
    </row>
  </sheetData>
  <mergeCells count="9">
    <mergeCell ref="A2:R2"/>
    <mergeCell ref="A4:A5"/>
    <mergeCell ref="B4:B5"/>
    <mergeCell ref="C4:C5"/>
    <mergeCell ref="P3:S3"/>
    <mergeCell ref="S4:S5"/>
    <mergeCell ref="D4:H4"/>
    <mergeCell ref="I4:M4"/>
    <mergeCell ref="N4:R4"/>
  </mergeCells>
  <pageMargins left="0.78740157480314965" right="0.78740157480314965" top="1.1811023622047245" bottom="0.39370078740157483" header="0.31496062992125984" footer="0.31496062992125984"/>
  <pageSetup paperSize="9" scale="5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отчет</vt:lpstr>
      <vt:lpstr>отчет!Заголовки_для_печати</vt:lpstr>
      <vt:lpstr>отчет!Область_печати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Kharlanova_E_V</cp:lastModifiedBy>
  <cp:lastPrinted>2019-08-14T12:11:24Z</cp:lastPrinted>
  <dcterms:created xsi:type="dcterms:W3CDTF">2018-03-05T17:06:17Z</dcterms:created>
  <dcterms:modified xsi:type="dcterms:W3CDTF">2019-11-28T10:52:27Z</dcterms:modified>
</cp:coreProperties>
</file>