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Шумейко\моя рабочая папка\служебки\сайт\2019\ноябрь\Отчеты\"/>
    </mc:Choice>
  </mc:AlternateContent>
  <bookViews>
    <workbookView xWindow="0" yWindow="375" windowWidth="20730" windowHeight="9540"/>
  </bookViews>
  <sheets>
    <sheet name="отчет" sheetId="1" r:id="rId1"/>
  </sheets>
  <definedNames>
    <definedName name="_xlnm.Print_Titles" localSheetId="0">отчет!$6:$8</definedName>
    <definedName name="_xlnm.Print_Area" localSheetId="0">отчет!$A$1:$R$332</definedName>
  </definedNames>
  <calcPr calcId="162913"/>
</workbook>
</file>

<file path=xl/calcChain.xml><?xml version="1.0" encoding="utf-8"?>
<calcChain xmlns="http://schemas.openxmlformats.org/spreadsheetml/2006/main">
  <c r="L276" i="1" l="1"/>
  <c r="L323" i="1" l="1"/>
  <c r="I278" i="1" l="1"/>
  <c r="I277" i="1"/>
  <c r="M276" i="1"/>
  <c r="K276" i="1"/>
  <c r="J276" i="1"/>
  <c r="I275" i="1"/>
  <c r="I274" i="1"/>
  <c r="I273" i="1"/>
  <c r="I272" i="1"/>
  <c r="I271" i="1"/>
  <c r="I270" i="1"/>
  <c r="I269" i="1"/>
  <c r="I329" i="1"/>
  <c r="I327" i="1"/>
  <c r="I326" i="1"/>
  <c r="I325" i="1"/>
  <c r="I324" i="1"/>
  <c r="I319" i="1"/>
  <c r="I318" i="1"/>
  <c r="I317" i="1"/>
  <c r="I316" i="1"/>
  <c r="I315" i="1"/>
  <c r="I314" i="1"/>
  <c r="I313" i="1"/>
  <c r="I312" i="1"/>
  <c r="I300" i="1"/>
  <c r="I299" i="1"/>
  <c r="I298" i="1"/>
  <c r="I297" i="1"/>
  <c r="I287" i="1"/>
  <c r="I286" i="1"/>
  <c r="I285" i="1"/>
  <c r="I284" i="1"/>
  <c r="I283" i="1"/>
  <c r="I282" i="1"/>
  <c r="I281" i="1"/>
  <c r="I280" i="1"/>
  <c r="I256" i="1"/>
  <c r="I255" i="1"/>
  <c r="I254" i="1"/>
  <c r="Q232" i="1"/>
  <c r="I235" i="1"/>
  <c r="I234" i="1"/>
  <c r="I233" i="1"/>
  <c r="I232" i="1"/>
  <c r="I231" i="1"/>
  <c r="Q229" i="1"/>
  <c r="I229" i="1"/>
  <c r="I228" i="1"/>
  <c r="I227" i="1" s="1"/>
  <c r="M227" i="1"/>
  <c r="L227" i="1"/>
  <c r="K227" i="1"/>
  <c r="J227" i="1"/>
  <c r="I226" i="1"/>
  <c r="I225" i="1"/>
  <c r="I224" i="1"/>
  <c r="I198" i="1"/>
  <c r="I196" i="1"/>
  <c r="I194" i="1"/>
  <c r="I192" i="1"/>
  <c r="I191" i="1"/>
  <c r="I190" i="1"/>
  <c r="I189" i="1"/>
  <c r="I186" i="1"/>
  <c r="I185" i="1"/>
  <c r="I184" i="1"/>
  <c r="I179" i="1"/>
  <c r="I177" i="1"/>
  <c r="I176" i="1"/>
  <c r="I175" i="1"/>
  <c r="I173" i="1"/>
  <c r="I276" i="1" l="1"/>
  <c r="M201" i="1"/>
  <c r="Q221" i="1"/>
  <c r="Q220" i="1"/>
  <c r="Q219" i="1"/>
  <c r="Q218" i="1"/>
  <c r="Q217" i="1"/>
  <c r="Q216" i="1"/>
  <c r="Q215" i="1"/>
  <c r="I221" i="1"/>
  <c r="I223" i="1"/>
  <c r="I222" i="1" s="1"/>
  <c r="J223" i="1"/>
  <c r="J222" i="1" s="1"/>
  <c r="K223" i="1"/>
  <c r="K222" i="1" s="1"/>
  <c r="L223" i="1"/>
  <c r="L222" i="1" s="1"/>
  <c r="M223" i="1"/>
  <c r="M222" i="1" s="1"/>
  <c r="I230" i="1"/>
  <c r="J230" i="1"/>
  <c r="K230" i="1"/>
  <c r="L230" i="1"/>
  <c r="M230" i="1"/>
  <c r="J236" i="1"/>
  <c r="K236" i="1"/>
  <c r="L236" i="1"/>
  <c r="M236" i="1"/>
  <c r="I237" i="1"/>
  <c r="I236" i="1" s="1"/>
  <c r="J238" i="1"/>
  <c r="K238" i="1"/>
  <c r="L238" i="1"/>
  <c r="M238" i="1"/>
  <c r="I239" i="1"/>
  <c r="I238" i="1" s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D316" i="1"/>
  <c r="I151" i="1"/>
  <c r="I150" i="1"/>
  <c r="I149" i="1"/>
  <c r="I148" i="1"/>
  <c r="I147" i="1"/>
  <c r="I146" i="1"/>
  <c r="I145" i="1"/>
  <c r="I113" i="1"/>
  <c r="I112" i="1"/>
  <c r="I111" i="1"/>
  <c r="I110" i="1"/>
  <c r="I109" i="1"/>
  <c r="I108" i="1"/>
  <c r="I107" i="1"/>
  <c r="I106" i="1"/>
  <c r="I105" i="1"/>
  <c r="M104" i="1"/>
  <c r="L104" i="1"/>
  <c r="K104" i="1"/>
  <c r="J104" i="1"/>
  <c r="I103" i="1"/>
  <c r="I102" i="1"/>
  <c r="I101" i="1"/>
  <c r="I100" i="1"/>
  <c r="I99" i="1"/>
  <c r="I98" i="1"/>
  <c r="I97" i="1"/>
  <c r="I96" i="1"/>
  <c r="I261" i="1"/>
  <c r="I260" i="1"/>
  <c r="I158" i="1"/>
  <c r="I157" i="1"/>
  <c r="I156" i="1"/>
  <c r="I154" i="1"/>
  <c r="I289" i="1"/>
  <c r="I104" i="1" l="1"/>
  <c r="I166" i="1"/>
  <c r="I165" i="1"/>
  <c r="I164" i="1"/>
  <c r="I163" i="1"/>
  <c r="I162" i="1"/>
  <c r="I161" i="1"/>
  <c r="I160" i="1"/>
  <c r="I264" i="1"/>
  <c r="I263" i="1"/>
  <c r="I322" i="1"/>
  <c r="I252" i="1"/>
  <c r="I251" i="1" s="1"/>
  <c r="M251" i="1"/>
  <c r="L251" i="1"/>
  <c r="K251" i="1"/>
  <c r="J251" i="1"/>
  <c r="I250" i="1"/>
  <c r="I249" i="1"/>
  <c r="I248" i="1"/>
  <c r="I247" i="1"/>
  <c r="I246" i="1"/>
  <c r="I245" i="1"/>
  <c r="I244" i="1"/>
  <c r="I243" i="1"/>
  <c r="I242" i="1"/>
  <c r="I142" i="1" l="1"/>
  <c r="I141" i="1"/>
  <c r="I140" i="1"/>
  <c r="M139" i="1"/>
  <c r="L139" i="1"/>
  <c r="K139" i="1"/>
  <c r="J139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292" i="1" l="1"/>
  <c r="I266" i="1"/>
  <c r="I258" i="1"/>
  <c r="Q85" i="1" l="1"/>
  <c r="P85" i="1"/>
  <c r="Q78" i="1"/>
  <c r="I93" i="1"/>
  <c r="I92" i="1" s="1"/>
  <c r="M92" i="1"/>
  <c r="L92" i="1"/>
  <c r="K92" i="1"/>
  <c r="J92" i="1"/>
  <c r="I91" i="1"/>
  <c r="I90" i="1"/>
  <c r="I89" i="1"/>
  <c r="I88" i="1"/>
  <c r="M87" i="1"/>
  <c r="L87" i="1"/>
  <c r="K87" i="1"/>
  <c r="J87" i="1"/>
  <c r="I86" i="1"/>
  <c r="I85" i="1"/>
  <c r="M84" i="1"/>
  <c r="L84" i="1"/>
  <c r="K84" i="1"/>
  <c r="J84" i="1"/>
  <c r="I83" i="1"/>
  <c r="I82" i="1"/>
  <c r="I81" i="1"/>
  <c r="I80" i="1"/>
  <c r="M79" i="1"/>
  <c r="L79" i="1"/>
  <c r="K79" i="1"/>
  <c r="J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Q39" i="1"/>
  <c r="P3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Q13" i="1"/>
  <c r="I13" i="1"/>
  <c r="I12" i="1"/>
  <c r="I11" i="1"/>
  <c r="I170" i="1"/>
  <c r="I168" i="1"/>
  <c r="I182" i="1"/>
  <c r="I181" i="1"/>
  <c r="I309" i="1"/>
  <c r="I307" i="1"/>
  <c r="I306" i="1"/>
  <c r="I305" i="1"/>
  <c r="I304" i="1"/>
  <c r="I303" i="1"/>
  <c r="I295" i="1"/>
  <c r="I294" i="1"/>
  <c r="I200" i="1"/>
  <c r="I87" i="1" l="1"/>
  <c r="I84" i="1"/>
  <c r="I79" i="1"/>
  <c r="M10" i="1"/>
  <c r="L10" i="1"/>
  <c r="K10" i="1"/>
  <c r="J10" i="1"/>
  <c r="I10" i="1"/>
  <c r="H10" i="1"/>
  <c r="G10" i="1"/>
  <c r="F10" i="1"/>
  <c r="E10" i="1"/>
  <c r="D13" i="1"/>
  <c r="N13" i="1" s="1"/>
  <c r="M14" i="1"/>
  <c r="L14" i="1"/>
  <c r="K14" i="1"/>
  <c r="J14" i="1"/>
  <c r="I14" i="1"/>
  <c r="H14" i="1"/>
  <c r="G14" i="1"/>
  <c r="F14" i="1"/>
  <c r="E14" i="1"/>
  <c r="D39" i="1"/>
  <c r="N39" i="1" s="1"/>
  <c r="H84" i="1" l="1"/>
  <c r="G84" i="1"/>
  <c r="F84" i="1"/>
  <c r="E84" i="1"/>
  <c r="D85" i="1"/>
  <c r="N85" i="1" s="1"/>
  <c r="M50" i="1"/>
  <c r="L50" i="1"/>
  <c r="K50" i="1"/>
  <c r="J50" i="1"/>
  <c r="I50" i="1"/>
  <c r="H50" i="1"/>
  <c r="G50" i="1"/>
  <c r="F50" i="1"/>
  <c r="E50" i="1"/>
  <c r="D78" i="1"/>
  <c r="N78" i="1" s="1"/>
  <c r="L201" i="1"/>
  <c r="K201" i="1"/>
  <c r="J201" i="1"/>
  <c r="I201" i="1"/>
  <c r="G201" i="1"/>
  <c r="F201" i="1"/>
  <c r="E201" i="1"/>
  <c r="H221" i="1"/>
  <c r="H220" i="1"/>
  <c r="H219" i="1"/>
  <c r="H218" i="1"/>
  <c r="H217" i="1"/>
  <c r="H216" i="1"/>
  <c r="D221" i="1"/>
  <c r="N221" i="1" s="1"/>
  <c r="D220" i="1"/>
  <c r="N220" i="1" s="1"/>
  <c r="D219" i="1"/>
  <c r="N219" i="1" s="1"/>
  <c r="D218" i="1"/>
  <c r="N218" i="1" s="1"/>
  <c r="D217" i="1"/>
  <c r="N217" i="1" s="1"/>
  <c r="D216" i="1"/>
  <c r="N216" i="1" s="1"/>
  <c r="D215" i="1"/>
  <c r="N215" i="1" s="1"/>
  <c r="H227" i="1"/>
  <c r="G227" i="1"/>
  <c r="F227" i="1"/>
  <c r="E227" i="1"/>
  <c r="D229" i="1"/>
  <c r="N229" i="1" s="1"/>
  <c r="H230" i="1"/>
  <c r="G230" i="1"/>
  <c r="F230" i="1"/>
  <c r="E230" i="1"/>
  <c r="D232" i="1"/>
  <c r="N232" i="1" s="1"/>
  <c r="Q201" i="1" l="1"/>
  <c r="H201" i="1"/>
  <c r="D289" i="1"/>
  <c r="N289" i="1" s="1"/>
  <c r="D318" i="1"/>
  <c r="N318" i="1" s="1"/>
  <c r="D313" i="1"/>
  <c r="M328" i="1"/>
  <c r="L328" i="1"/>
  <c r="K328" i="1"/>
  <c r="J328" i="1"/>
  <c r="I328" i="1"/>
  <c r="H328" i="1"/>
  <c r="G328" i="1"/>
  <c r="F328" i="1"/>
  <c r="E328" i="1"/>
  <c r="M323" i="1"/>
  <c r="K323" i="1"/>
  <c r="J323" i="1"/>
  <c r="I323" i="1"/>
  <c r="H323" i="1"/>
  <c r="G323" i="1"/>
  <c r="F323" i="1"/>
  <c r="E323" i="1"/>
  <c r="M321" i="1"/>
  <c r="L321" i="1"/>
  <c r="K321" i="1"/>
  <c r="J321" i="1"/>
  <c r="I321" i="1"/>
  <c r="H321" i="1"/>
  <c r="G321" i="1"/>
  <c r="F321" i="1"/>
  <c r="E321" i="1"/>
  <c r="M311" i="1"/>
  <c r="M310" i="1" s="1"/>
  <c r="L311" i="1"/>
  <c r="L310" i="1" s="1"/>
  <c r="K311" i="1"/>
  <c r="K310" i="1" s="1"/>
  <c r="J311" i="1"/>
  <c r="J310" i="1" s="1"/>
  <c r="I311" i="1"/>
  <c r="I310" i="1" s="1"/>
  <c r="H311" i="1"/>
  <c r="H310" i="1" s="1"/>
  <c r="G311" i="1"/>
  <c r="G310" i="1" s="1"/>
  <c r="F311" i="1"/>
  <c r="F310" i="1" s="1"/>
  <c r="E311" i="1"/>
  <c r="E310" i="1" s="1"/>
  <c r="M302" i="1"/>
  <c r="L302" i="1"/>
  <c r="K302" i="1"/>
  <c r="J302" i="1"/>
  <c r="I302" i="1"/>
  <c r="H302" i="1"/>
  <c r="G302" i="1"/>
  <c r="F302" i="1"/>
  <c r="E302" i="1"/>
  <c r="M308" i="1"/>
  <c r="L308" i="1"/>
  <c r="K308" i="1"/>
  <c r="J308" i="1"/>
  <c r="I308" i="1"/>
  <c r="H308" i="1"/>
  <c r="G308" i="1"/>
  <c r="F308" i="1"/>
  <c r="E308" i="1"/>
  <c r="M296" i="1"/>
  <c r="L296" i="1"/>
  <c r="K296" i="1"/>
  <c r="J296" i="1"/>
  <c r="I296" i="1"/>
  <c r="H296" i="1"/>
  <c r="G296" i="1"/>
  <c r="F296" i="1"/>
  <c r="E296" i="1"/>
  <c r="M293" i="1"/>
  <c r="L293" i="1"/>
  <c r="K293" i="1"/>
  <c r="J293" i="1"/>
  <c r="I293" i="1"/>
  <c r="H293" i="1"/>
  <c r="G293" i="1"/>
  <c r="F293" i="1"/>
  <c r="E293" i="1"/>
  <c r="D295" i="1"/>
  <c r="N295" i="1" s="1"/>
  <c r="D294" i="1"/>
  <c r="D292" i="1"/>
  <c r="D291" i="1" s="1"/>
  <c r="M291" i="1"/>
  <c r="L291" i="1"/>
  <c r="K291" i="1"/>
  <c r="J291" i="1"/>
  <c r="I291" i="1"/>
  <c r="H291" i="1"/>
  <c r="G291" i="1"/>
  <c r="F291" i="1"/>
  <c r="E291" i="1"/>
  <c r="M288" i="1"/>
  <c r="L288" i="1"/>
  <c r="K288" i="1"/>
  <c r="J288" i="1"/>
  <c r="I288" i="1"/>
  <c r="H288" i="1"/>
  <c r="G288" i="1"/>
  <c r="F288" i="1"/>
  <c r="E288" i="1"/>
  <c r="M279" i="1"/>
  <c r="L279" i="1"/>
  <c r="K279" i="1"/>
  <c r="J279" i="1"/>
  <c r="I279" i="1"/>
  <c r="H279" i="1"/>
  <c r="G279" i="1"/>
  <c r="F279" i="1"/>
  <c r="E279" i="1"/>
  <c r="M268" i="1"/>
  <c r="L268" i="1"/>
  <c r="K268" i="1"/>
  <c r="J268" i="1"/>
  <c r="I268" i="1"/>
  <c r="H268" i="1"/>
  <c r="G268" i="1"/>
  <c r="F268" i="1"/>
  <c r="E268" i="1"/>
  <c r="H276" i="1"/>
  <c r="G276" i="1"/>
  <c r="F276" i="1"/>
  <c r="E276" i="1"/>
  <c r="M265" i="1"/>
  <c r="L265" i="1"/>
  <c r="K265" i="1"/>
  <c r="J265" i="1"/>
  <c r="I265" i="1"/>
  <c r="H265" i="1"/>
  <c r="G265" i="1"/>
  <c r="F265" i="1"/>
  <c r="E265" i="1"/>
  <c r="M262" i="1"/>
  <c r="L262" i="1"/>
  <c r="K262" i="1"/>
  <c r="J262" i="1"/>
  <c r="I262" i="1"/>
  <c r="H262" i="1"/>
  <c r="G262" i="1"/>
  <c r="F262" i="1"/>
  <c r="E262" i="1"/>
  <c r="M259" i="1"/>
  <c r="L259" i="1"/>
  <c r="K259" i="1"/>
  <c r="J259" i="1"/>
  <c r="I259" i="1"/>
  <c r="H259" i="1"/>
  <c r="G259" i="1"/>
  <c r="F259" i="1"/>
  <c r="E259" i="1"/>
  <c r="M257" i="1"/>
  <c r="L257" i="1"/>
  <c r="K257" i="1"/>
  <c r="J257" i="1"/>
  <c r="I257" i="1"/>
  <c r="H257" i="1"/>
  <c r="G257" i="1"/>
  <c r="F257" i="1"/>
  <c r="E257" i="1"/>
  <c r="M253" i="1"/>
  <c r="L253" i="1"/>
  <c r="K253" i="1"/>
  <c r="J253" i="1"/>
  <c r="I253" i="1"/>
  <c r="H253" i="1"/>
  <c r="G253" i="1"/>
  <c r="F253" i="1"/>
  <c r="E253" i="1"/>
  <c r="M241" i="1"/>
  <c r="L241" i="1"/>
  <c r="K241" i="1"/>
  <c r="J241" i="1"/>
  <c r="I241" i="1"/>
  <c r="H241" i="1"/>
  <c r="G241" i="1"/>
  <c r="F241" i="1"/>
  <c r="E241" i="1"/>
  <c r="H251" i="1"/>
  <c r="H240" i="1" s="1"/>
  <c r="G251" i="1"/>
  <c r="F251" i="1"/>
  <c r="E251" i="1"/>
  <c r="E240" i="1" s="1"/>
  <c r="H238" i="1"/>
  <c r="G238" i="1"/>
  <c r="F238" i="1"/>
  <c r="E238" i="1"/>
  <c r="H236" i="1"/>
  <c r="G236" i="1"/>
  <c r="F236" i="1"/>
  <c r="E236" i="1"/>
  <c r="H223" i="1"/>
  <c r="G223" i="1"/>
  <c r="F223" i="1"/>
  <c r="F222" i="1" s="1"/>
  <c r="E223" i="1"/>
  <c r="M199" i="1"/>
  <c r="L199" i="1"/>
  <c r="K199" i="1"/>
  <c r="J199" i="1"/>
  <c r="I199" i="1"/>
  <c r="H199" i="1"/>
  <c r="G199" i="1"/>
  <c r="F199" i="1"/>
  <c r="E199" i="1"/>
  <c r="M197" i="1"/>
  <c r="L197" i="1"/>
  <c r="K197" i="1"/>
  <c r="J197" i="1"/>
  <c r="I197" i="1"/>
  <c r="H197" i="1"/>
  <c r="G197" i="1"/>
  <c r="F197" i="1"/>
  <c r="E197" i="1"/>
  <c r="M195" i="1"/>
  <c r="L195" i="1"/>
  <c r="K195" i="1"/>
  <c r="J195" i="1"/>
  <c r="I195" i="1"/>
  <c r="H195" i="1"/>
  <c r="G195" i="1"/>
  <c r="F195" i="1"/>
  <c r="E195" i="1"/>
  <c r="M193" i="1"/>
  <c r="L193" i="1"/>
  <c r="K193" i="1"/>
  <c r="J193" i="1"/>
  <c r="I193" i="1"/>
  <c r="H193" i="1"/>
  <c r="G193" i="1"/>
  <c r="F193" i="1"/>
  <c r="E193" i="1"/>
  <c r="M188" i="1"/>
  <c r="L188" i="1"/>
  <c r="K188" i="1"/>
  <c r="J188" i="1"/>
  <c r="H188" i="1"/>
  <c r="G188" i="1"/>
  <c r="F188" i="1"/>
  <c r="E188" i="1"/>
  <c r="M183" i="1"/>
  <c r="L183" i="1"/>
  <c r="K183" i="1"/>
  <c r="J183" i="1"/>
  <c r="I183" i="1"/>
  <c r="H183" i="1"/>
  <c r="G183" i="1"/>
  <c r="F183" i="1"/>
  <c r="E183" i="1"/>
  <c r="M180" i="1"/>
  <c r="L180" i="1"/>
  <c r="K180" i="1"/>
  <c r="J180" i="1"/>
  <c r="I180" i="1"/>
  <c r="H180" i="1"/>
  <c r="G180" i="1"/>
  <c r="F180" i="1"/>
  <c r="E180" i="1"/>
  <c r="M178" i="1"/>
  <c r="L178" i="1"/>
  <c r="K178" i="1"/>
  <c r="J178" i="1"/>
  <c r="I178" i="1"/>
  <c r="H178" i="1"/>
  <c r="G178" i="1"/>
  <c r="F178" i="1"/>
  <c r="E178" i="1"/>
  <c r="M174" i="1"/>
  <c r="L174" i="1"/>
  <c r="K174" i="1"/>
  <c r="J174" i="1"/>
  <c r="I174" i="1"/>
  <c r="H174" i="1"/>
  <c r="G174" i="1"/>
  <c r="F174" i="1"/>
  <c r="E174" i="1"/>
  <c r="M172" i="1"/>
  <c r="L172" i="1"/>
  <c r="K172" i="1"/>
  <c r="J172" i="1"/>
  <c r="I172" i="1"/>
  <c r="H172" i="1"/>
  <c r="G172" i="1"/>
  <c r="F172" i="1"/>
  <c r="E172" i="1"/>
  <c r="M169" i="1"/>
  <c r="L169" i="1"/>
  <c r="K169" i="1"/>
  <c r="J169" i="1"/>
  <c r="I169" i="1"/>
  <c r="H169" i="1"/>
  <c r="G169" i="1"/>
  <c r="F169" i="1"/>
  <c r="E169" i="1"/>
  <c r="M167" i="1"/>
  <c r="L167" i="1"/>
  <c r="K167" i="1"/>
  <c r="J167" i="1"/>
  <c r="I167" i="1"/>
  <c r="H167" i="1"/>
  <c r="G167" i="1"/>
  <c r="F167" i="1"/>
  <c r="E167" i="1"/>
  <c r="M159" i="1"/>
  <c r="L159" i="1"/>
  <c r="K159" i="1"/>
  <c r="J159" i="1"/>
  <c r="I159" i="1"/>
  <c r="H159" i="1"/>
  <c r="G159" i="1"/>
  <c r="F159" i="1"/>
  <c r="E159" i="1"/>
  <c r="M155" i="1"/>
  <c r="L155" i="1"/>
  <c r="K155" i="1"/>
  <c r="J155" i="1"/>
  <c r="I155" i="1"/>
  <c r="H155" i="1"/>
  <c r="G155" i="1"/>
  <c r="F155" i="1"/>
  <c r="E155" i="1"/>
  <c r="M153" i="1"/>
  <c r="L153" i="1"/>
  <c r="K153" i="1"/>
  <c r="J153" i="1"/>
  <c r="I153" i="1"/>
  <c r="H153" i="1"/>
  <c r="G153" i="1"/>
  <c r="F153" i="1"/>
  <c r="E153" i="1"/>
  <c r="M144" i="1"/>
  <c r="M143" i="1" s="1"/>
  <c r="L144" i="1"/>
  <c r="L143" i="1" s="1"/>
  <c r="K144" i="1"/>
  <c r="K143" i="1" s="1"/>
  <c r="J144" i="1"/>
  <c r="J143" i="1" s="1"/>
  <c r="I144" i="1"/>
  <c r="I143" i="1" s="1"/>
  <c r="H144" i="1"/>
  <c r="H143" i="1" s="1"/>
  <c r="G144" i="1"/>
  <c r="G143" i="1" s="1"/>
  <c r="F144" i="1"/>
  <c r="F143" i="1" s="1"/>
  <c r="E144" i="1"/>
  <c r="E143" i="1" s="1"/>
  <c r="H139" i="1"/>
  <c r="G139" i="1"/>
  <c r="F139" i="1"/>
  <c r="E139" i="1"/>
  <c r="M115" i="1"/>
  <c r="M114" i="1" s="1"/>
  <c r="L115" i="1"/>
  <c r="K115" i="1"/>
  <c r="K114" i="1" s="1"/>
  <c r="J115" i="1"/>
  <c r="I115" i="1"/>
  <c r="I114" i="1" s="1"/>
  <c r="H115" i="1"/>
  <c r="G115" i="1"/>
  <c r="G114" i="1" s="1"/>
  <c r="F115" i="1"/>
  <c r="E115" i="1"/>
  <c r="H104" i="1"/>
  <c r="G104" i="1"/>
  <c r="F104" i="1"/>
  <c r="E104" i="1"/>
  <c r="M95" i="1"/>
  <c r="M94" i="1" s="1"/>
  <c r="L95" i="1"/>
  <c r="K95" i="1"/>
  <c r="K94" i="1" s="1"/>
  <c r="J95" i="1"/>
  <c r="I95" i="1"/>
  <c r="I94" i="1" s="1"/>
  <c r="H95" i="1"/>
  <c r="G95" i="1"/>
  <c r="F95" i="1"/>
  <c r="E95" i="1"/>
  <c r="E94" i="1" s="1"/>
  <c r="H92" i="1"/>
  <c r="G92" i="1"/>
  <c r="F92" i="1"/>
  <c r="E92" i="1"/>
  <c r="H87" i="1"/>
  <c r="G87" i="1"/>
  <c r="F87" i="1"/>
  <c r="E87" i="1"/>
  <c r="H79" i="1"/>
  <c r="G79" i="1"/>
  <c r="F79" i="1"/>
  <c r="E79" i="1"/>
  <c r="Q252" i="1"/>
  <c r="P252" i="1"/>
  <c r="O252" i="1"/>
  <c r="Q250" i="1"/>
  <c r="Q249" i="1"/>
  <c r="Q248" i="1"/>
  <c r="Q247" i="1"/>
  <c r="Q246" i="1"/>
  <c r="Q245" i="1"/>
  <c r="Q244" i="1"/>
  <c r="Q243" i="1"/>
  <c r="Q242" i="1"/>
  <c r="D252" i="1"/>
  <c r="D251" i="1" s="1"/>
  <c r="D250" i="1"/>
  <c r="N250" i="1" s="1"/>
  <c r="D249" i="1"/>
  <c r="N249" i="1" s="1"/>
  <c r="D248" i="1"/>
  <c r="N248" i="1" s="1"/>
  <c r="D247" i="1"/>
  <c r="N247" i="1" s="1"/>
  <c r="D246" i="1"/>
  <c r="N246" i="1" s="1"/>
  <c r="D245" i="1"/>
  <c r="N245" i="1" s="1"/>
  <c r="D244" i="1"/>
  <c r="N244" i="1" s="1"/>
  <c r="D243" i="1"/>
  <c r="N243" i="1" s="1"/>
  <c r="D242" i="1"/>
  <c r="N242" i="1" s="1"/>
  <c r="Q329" i="1"/>
  <c r="Q327" i="1"/>
  <c r="Q326" i="1"/>
  <c r="Q325" i="1"/>
  <c r="Q324" i="1"/>
  <c r="Q322" i="1"/>
  <c r="P322" i="1"/>
  <c r="Q319" i="1"/>
  <c r="Q318" i="1"/>
  <c r="Q317" i="1"/>
  <c r="Q316" i="1"/>
  <c r="Q315" i="1"/>
  <c r="Q314" i="1"/>
  <c r="Q313" i="1"/>
  <c r="Q312" i="1"/>
  <c r="Q309" i="1"/>
  <c r="Q307" i="1"/>
  <c r="Q306" i="1"/>
  <c r="Q305" i="1"/>
  <c r="Q304" i="1"/>
  <c r="Q303" i="1"/>
  <c r="Q300" i="1"/>
  <c r="Q299" i="1"/>
  <c r="Q298" i="1"/>
  <c r="Q297" i="1"/>
  <c r="Q295" i="1"/>
  <c r="Q294" i="1"/>
  <c r="Q292" i="1"/>
  <c r="Q290" i="1"/>
  <c r="Q289" i="1"/>
  <c r="Q287" i="1"/>
  <c r="Q286" i="1"/>
  <c r="Q285" i="1"/>
  <c r="Q284" i="1"/>
  <c r="Q283" i="1"/>
  <c r="Q282" i="1"/>
  <c r="Q281" i="1"/>
  <c r="Q280" i="1"/>
  <c r="Q278" i="1"/>
  <c r="Q277" i="1"/>
  <c r="Q275" i="1"/>
  <c r="Q274" i="1"/>
  <c r="P273" i="1"/>
  <c r="P272" i="1"/>
  <c r="Q271" i="1"/>
  <c r="Q270" i="1"/>
  <c r="Q269" i="1"/>
  <c r="Q266" i="1"/>
  <c r="Q264" i="1"/>
  <c r="Q263" i="1"/>
  <c r="Q261" i="1"/>
  <c r="Q260" i="1"/>
  <c r="Q258" i="1"/>
  <c r="Q256" i="1"/>
  <c r="Q255" i="1"/>
  <c r="Q254" i="1"/>
  <c r="Q239" i="1"/>
  <c r="Q237" i="1"/>
  <c r="O237" i="1"/>
  <c r="Q235" i="1"/>
  <c r="Q234" i="1"/>
  <c r="Q233" i="1"/>
  <c r="Q231" i="1"/>
  <c r="P231" i="1"/>
  <c r="Q228" i="1"/>
  <c r="Q226" i="1"/>
  <c r="Q225" i="1"/>
  <c r="Q224" i="1"/>
  <c r="Q214" i="1"/>
  <c r="Q213" i="1"/>
  <c r="P213" i="1"/>
  <c r="Q212" i="1"/>
  <c r="P212" i="1"/>
  <c r="Q211" i="1"/>
  <c r="Q210" i="1"/>
  <c r="Q209" i="1"/>
  <c r="Q208" i="1"/>
  <c r="Q207" i="1"/>
  <c r="Q206" i="1"/>
  <c r="Q205" i="1"/>
  <c r="Q204" i="1"/>
  <c r="Q203" i="1"/>
  <c r="Q202" i="1"/>
  <c r="Q200" i="1"/>
  <c r="P198" i="1"/>
  <c r="Q196" i="1"/>
  <c r="P194" i="1"/>
  <c r="Q192" i="1"/>
  <c r="Q191" i="1"/>
  <c r="Q190" i="1"/>
  <c r="Q189" i="1"/>
  <c r="Q186" i="1"/>
  <c r="Q185" i="1"/>
  <c r="Q184" i="1"/>
  <c r="Q182" i="1"/>
  <c r="Q181" i="1"/>
  <c r="Q179" i="1"/>
  <c r="Q177" i="1"/>
  <c r="Q176" i="1"/>
  <c r="Q175" i="1"/>
  <c r="Q173" i="1"/>
  <c r="R170" i="1"/>
  <c r="Q170" i="1"/>
  <c r="Q168" i="1"/>
  <c r="P166" i="1"/>
  <c r="P165" i="1"/>
  <c r="P164" i="1"/>
  <c r="P163" i="1"/>
  <c r="P162" i="1"/>
  <c r="P161" i="1"/>
  <c r="P160" i="1"/>
  <c r="Q158" i="1"/>
  <c r="Q157" i="1"/>
  <c r="Q156" i="1"/>
  <c r="Q154" i="1"/>
  <c r="P151" i="1"/>
  <c r="P150" i="1"/>
  <c r="Q149" i="1"/>
  <c r="Q148" i="1"/>
  <c r="P148" i="1"/>
  <c r="Q147" i="1"/>
  <c r="Q146" i="1"/>
  <c r="Q145" i="1"/>
  <c r="Q142" i="1"/>
  <c r="Q141" i="1"/>
  <c r="Q140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3" i="1"/>
  <c r="Q112" i="1"/>
  <c r="P112" i="1"/>
  <c r="Q111" i="1"/>
  <c r="P111" i="1"/>
  <c r="P110" i="1"/>
  <c r="Q109" i="1"/>
  <c r="Q108" i="1"/>
  <c r="Q107" i="1"/>
  <c r="Q106" i="1"/>
  <c r="P106" i="1"/>
  <c r="Q105" i="1"/>
  <c r="Q103" i="1"/>
  <c r="Q102" i="1"/>
  <c r="Q101" i="1"/>
  <c r="Q100" i="1"/>
  <c r="Q99" i="1"/>
  <c r="Q98" i="1"/>
  <c r="Q97" i="1"/>
  <c r="Q96" i="1"/>
  <c r="Q93" i="1"/>
  <c r="Q91" i="1"/>
  <c r="Q90" i="1"/>
  <c r="Q89" i="1"/>
  <c r="Q88" i="1"/>
  <c r="Q86" i="1"/>
  <c r="P83" i="1"/>
  <c r="Q82" i="1"/>
  <c r="Q81" i="1"/>
  <c r="Q80" i="1"/>
  <c r="Q77" i="1"/>
  <c r="Q76" i="1"/>
  <c r="Q75" i="1"/>
  <c r="Q74" i="1"/>
  <c r="Q73" i="1"/>
  <c r="Q72" i="1"/>
  <c r="Q71" i="1"/>
  <c r="P71" i="1"/>
  <c r="O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48" i="1"/>
  <c r="Q47" i="1"/>
  <c r="P47" i="1"/>
  <c r="Q46" i="1"/>
  <c r="Q45" i="1"/>
  <c r="Q44" i="1"/>
  <c r="Q43" i="1"/>
  <c r="Q42" i="1"/>
  <c r="Q41" i="1"/>
  <c r="Q40" i="1"/>
  <c r="Q38" i="1"/>
  <c r="P38" i="1"/>
  <c r="Q37" i="1"/>
  <c r="P37" i="1"/>
  <c r="O37" i="1"/>
  <c r="Q36" i="1"/>
  <c r="P36" i="1"/>
  <c r="Q35" i="1"/>
  <c r="Q34" i="1"/>
  <c r="Q33" i="1"/>
  <c r="Q32" i="1"/>
  <c r="P31" i="1"/>
  <c r="P30" i="1"/>
  <c r="Q29" i="1"/>
  <c r="Q28" i="1"/>
  <c r="Q27" i="1"/>
  <c r="Q26" i="1"/>
  <c r="P25" i="1"/>
  <c r="P24" i="1"/>
  <c r="P23" i="1"/>
  <c r="Q22" i="1"/>
  <c r="Q21" i="1"/>
  <c r="Q20" i="1"/>
  <c r="Q19" i="1"/>
  <c r="Q18" i="1"/>
  <c r="Q17" i="1"/>
  <c r="Q16" i="1"/>
  <c r="P16" i="1"/>
  <c r="P15" i="1"/>
  <c r="Q12" i="1"/>
  <c r="Q11" i="1"/>
  <c r="D93" i="1"/>
  <c r="N93" i="1" s="1"/>
  <c r="D91" i="1"/>
  <c r="N91" i="1" s="1"/>
  <c r="D90" i="1"/>
  <c r="N90" i="1" s="1"/>
  <c r="D89" i="1"/>
  <c r="N89" i="1" s="1"/>
  <c r="D88" i="1"/>
  <c r="N88" i="1" s="1"/>
  <c r="D86" i="1"/>
  <c r="N86" i="1" s="1"/>
  <c r="D83" i="1"/>
  <c r="N83" i="1" s="1"/>
  <c r="D82" i="1"/>
  <c r="N82" i="1" s="1"/>
  <c r="D81" i="1"/>
  <c r="N81" i="1" s="1"/>
  <c r="D80" i="1"/>
  <c r="N80" i="1" s="1"/>
  <c r="D77" i="1"/>
  <c r="N77" i="1" s="1"/>
  <c r="D76" i="1"/>
  <c r="N76" i="1" s="1"/>
  <c r="D75" i="1"/>
  <c r="N75" i="1" s="1"/>
  <c r="D74" i="1"/>
  <c r="N74" i="1" s="1"/>
  <c r="D73" i="1"/>
  <c r="N73" i="1" s="1"/>
  <c r="D72" i="1"/>
  <c r="N72" i="1" s="1"/>
  <c r="D71" i="1"/>
  <c r="N71" i="1" s="1"/>
  <c r="D70" i="1"/>
  <c r="N70" i="1" s="1"/>
  <c r="D69" i="1"/>
  <c r="N69" i="1" s="1"/>
  <c r="D68" i="1"/>
  <c r="N68" i="1" s="1"/>
  <c r="D67" i="1"/>
  <c r="N67" i="1" s="1"/>
  <c r="D66" i="1"/>
  <c r="N66" i="1" s="1"/>
  <c r="D65" i="1"/>
  <c r="N65" i="1" s="1"/>
  <c r="D64" i="1"/>
  <c r="N64" i="1" s="1"/>
  <c r="D63" i="1"/>
  <c r="N63" i="1" s="1"/>
  <c r="D62" i="1"/>
  <c r="N62" i="1" s="1"/>
  <c r="D61" i="1"/>
  <c r="N61" i="1" s="1"/>
  <c r="D60" i="1"/>
  <c r="N60" i="1" s="1"/>
  <c r="D59" i="1"/>
  <c r="N59" i="1" s="1"/>
  <c r="D58" i="1"/>
  <c r="N58" i="1" s="1"/>
  <c r="D57" i="1"/>
  <c r="N57" i="1" s="1"/>
  <c r="D56" i="1"/>
  <c r="N56" i="1" s="1"/>
  <c r="D55" i="1"/>
  <c r="N55" i="1" s="1"/>
  <c r="D54" i="1"/>
  <c r="N54" i="1" s="1"/>
  <c r="D53" i="1"/>
  <c r="N53" i="1" s="1"/>
  <c r="D52" i="1"/>
  <c r="N52" i="1" s="1"/>
  <c r="D51" i="1"/>
  <c r="D48" i="1"/>
  <c r="N48" i="1" s="1"/>
  <c r="D47" i="1"/>
  <c r="N47" i="1" s="1"/>
  <c r="D46" i="1"/>
  <c r="N46" i="1" s="1"/>
  <c r="D45" i="1"/>
  <c r="N45" i="1" s="1"/>
  <c r="D44" i="1"/>
  <c r="N44" i="1" s="1"/>
  <c r="D43" i="1"/>
  <c r="N43" i="1" s="1"/>
  <c r="D42" i="1"/>
  <c r="N42" i="1" s="1"/>
  <c r="D41" i="1"/>
  <c r="N41" i="1" s="1"/>
  <c r="D40" i="1"/>
  <c r="N40" i="1" s="1"/>
  <c r="D38" i="1"/>
  <c r="N38" i="1" s="1"/>
  <c r="D37" i="1"/>
  <c r="D36" i="1"/>
  <c r="N36" i="1" s="1"/>
  <c r="D35" i="1"/>
  <c r="N35" i="1" s="1"/>
  <c r="D34" i="1"/>
  <c r="N34" i="1" s="1"/>
  <c r="D33" i="1"/>
  <c r="N33" i="1" s="1"/>
  <c r="D32" i="1"/>
  <c r="N32" i="1" s="1"/>
  <c r="D31" i="1"/>
  <c r="N31" i="1" s="1"/>
  <c r="D30" i="1"/>
  <c r="N30" i="1" s="1"/>
  <c r="D29" i="1"/>
  <c r="N29" i="1" s="1"/>
  <c r="D28" i="1"/>
  <c r="N28" i="1" s="1"/>
  <c r="D27" i="1"/>
  <c r="N27" i="1" s="1"/>
  <c r="D26" i="1"/>
  <c r="N26" i="1" s="1"/>
  <c r="D25" i="1"/>
  <c r="N25" i="1" s="1"/>
  <c r="D24" i="1"/>
  <c r="N24" i="1" s="1"/>
  <c r="D23" i="1"/>
  <c r="N23" i="1" s="1"/>
  <c r="D22" i="1"/>
  <c r="N22" i="1" s="1"/>
  <c r="D21" i="1"/>
  <c r="N21" i="1" s="1"/>
  <c r="D20" i="1"/>
  <c r="N20" i="1" s="1"/>
  <c r="D19" i="1"/>
  <c r="N19" i="1" s="1"/>
  <c r="D18" i="1"/>
  <c r="N18" i="1" s="1"/>
  <c r="D17" i="1"/>
  <c r="N17" i="1" s="1"/>
  <c r="D16" i="1"/>
  <c r="N16" i="1" s="1"/>
  <c r="D15" i="1"/>
  <c r="N15" i="1" s="1"/>
  <c r="D142" i="1"/>
  <c r="N142" i="1" s="1"/>
  <c r="D141" i="1"/>
  <c r="N141" i="1" s="1"/>
  <c r="D140" i="1"/>
  <c r="N140" i="1" s="1"/>
  <c r="D138" i="1"/>
  <c r="N138" i="1" s="1"/>
  <c r="D137" i="1"/>
  <c r="N137" i="1" s="1"/>
  <c r="D136" i="1"/>
  <c r="N136" i="1" s="1"/>
  <c r="D135" i="1"/>
  <c r="N135" i="1" s="1"/>
  <c r="D134" i="1"/>
  <c r="N134" i="1" s="1"/>
  <c r="D133" i="1"/>
  <c r="N133" i="1" s="1"/>
  <c r="D132" i="1"/>
  <c r="N132" i="1" s="1"/>
  <c r="D131" i="1"/>
  <c r="N131" i="1" s="1"/>
  <c r="D130" i="1"/>
  <c r="N130" i="1" s="1"/>
  <c r="D129" i="1"/>
  <c r="N129" i="1" s="1"/>
  <c r="D128" i="1"/>
  <c r="N128" i="1" s="1"/>
  <c r="D127" i="1"/>
  <c r="N127" i="1" s="1"/>
  <c r="D126" i="1"/>
  <c r="N126" i="1" s="1"/>
  <c r="D125" i="1"/>
  <c r="N125" i="1" s="1"/>
  <c r="D124" i="1"/>
  <c r="N124" i="1" s="1"/>
  <c r="D123" i="1"/>
  <c r="N123" i="1" s="1"/>
  <c r="D122" i="1"/>
  <c r="N122" i="1" s="1"/>
  <c r="D121" i="1"/>
  <c r="N121" i="1" s="1"/>
  <c r="D120" i="1"/>
  <c r="N120" i="1" s="1"/>
  <c r="D119" i="1"/>
  <c r="N119" i="1" s="1"/>
  <c r="D118" i="1"/>
  <c r="N118" i="1" s="1"/>
  <c r="D117" i="1"/>
  <c r="N117" i="1" s="1"/>
  <c r="D116" i="1"/>
  <c r="N116" i="1" s="1"/>
  <c r="D166" i="1"/>
  <c r="N166" i="1" s="1"/>
  <c r="D165" i="1"/>
  <c r="N165" i="1" s="1"/>
  <c r="D164" i="1"/>
  <c r="N164" i="1" s="1"/>
  <c r="D163" i="1"/>
  <c r="N163" i="1" s="1"/>
  <c r="D162" i="1"/>
  <c r="N162" i="1" s="1"/>
  <c r="D161" i="1"/>
  <c r="N161" i="1" s="1"/>
  <c r="D160" i="1"/>
  <c r="N160" i="1" s="1"/>
  <c r="D154" i="1"/>
  <c r="N154" i="1" s="1"/>
  <c r="D158" i="1"/>
  <c r="N158" i="1" s="1"/>
  <c r="D157" i="1"/>
  <c r="N157" i="1" s="1"/>
  <c r="D156" i="1"/>
  <c r="N156" i="1" s="1"/>
  <c r="D151" i="1"/>
  <c r="N151" i="1" s="1"/>
  <c r="D150" i="1"/>
  <c r="N150" i="1" s="1"/>
  <c r="D149" i="1"/>
  <c r="N149" i="1" s="1"/>
  <c r="D148" i="1"/>
  <c r="N148" i="1" s="1"/>
  <c r="D147" i="1"/>
  <c r="N147" i="1" s="1"/>
  <c r="D146" i="1"/>
  <c r="N146" i="1" s="1"/>
  <c r="D145" i="1"/>
  <c r="N145" i="1" s="1"/>
  <c r="D170" i="1"/>
  <c r="N170" i="1" s="1"/>
  <c r="D168" i="1"/>
  <c r="N168" i="1" s="1"/>
  <c r="D12" i="1"/>
  <c r="N12" i="1" s="1"/>
  <c r="D11" i="1"/>
  <c r="D179" i="1"/>
  <c r="N179" i="1" s="1"/>
  <c r="D177" i="1"/>
  <c r="N177" i="1" s="1"/>
  <c r="D176" i="1"/>
  <c r="N176" i="1" s="1"/>
  <c r="D175" i="1"/>
  <c r="N175" i="1" s="1"/>
  <c r="D173" i="1"/>
  <c r="N173" i="1" s="1"/>
  <c r="D200" i="1"/>
  <c r="N200" i="1" s="1"/>
  <c r="D256" i="1"/>
  <c r="N256" i="1" s="1"/>
  <c r="D255" i="1"/>
  <c r="N255" i="1" s="1"/>
  <c r="D254" i="1"/>
  <c r="N254" i="1" s="1"/>
  <c r="D228" i="1"/>
  <c r="D226" i="1"/>
  <c r="N226" i="1" s="1"/>
  <c r="D225" i="1"/>
  <c r="N225" i="1" s="1"/>
  <c r="D224" i="1"/>
  <c r="N224" i="1" s="1"/>
  <c r="D239" i="1"/>
  <c r="N239" i="1" s="1"/>
  <c r="D258" i="1"/>
  <c r="N258" i="1" s="1"/>
  <c r="D214" i="1"/>
  <c r="N214" i="1" s="1"/>
  <c r="D213" i="1"/>
  <c r="N213" i="1" s="1"/>
  <c r="D212" i="1"/>
  <c r="N212" i="1" s="1"/>
  <c r="D211" i="1"/>
  <c r="N211" i="1" s="1"/>
  <c r="D210" i="1"/>
  <c r="N210" i="1" s="1"/>
  <c r="D209" i="1"/>
  <c r="N209" i="1" s="1"/>
  <c r="D208" i="1"/>
  <c r="N208" i="1" s="1"/>
  <c r="D207" i="1"/>
  <c r="N207" i="1" s="1"/>
  <c r="D206" i="1"/>
  <c r="N206" i="1" s="1"/>
  <c r="D205" i="1"/>
  <c r="N205" i="1" s="1"/>
  <c r="D204" i="1"/>
  <c r="N204" i="1" s="1"/>
  <c r="D203" i="1"/>
  <c r="N203" i="1" s="1"/>
  <c r="D202" i="1"/>
  <c r="D237" i="1"/>
  <c r="N237" i="1" s="1"/>
  <c r="D235" i="1"/>
  <c r="N235" i="1" s="1"/>
  <c r="D234" i="1"/>
  <c r="N234" i="1" s="1"/>
  <c r="D233" i="1"/>
  <c r="N233" i="1" s="1"/>
  <c r="D231" i="1"/>
  <c r="D113" i="1"/>
  <c r="N113" i="1" s="1"/>
  <c r="D112" i="1"/>
  <c r="N112" i="1" s="1"/>
  <c r="D111" i="1"/>
  <c r="N111" i="1" s="1"/>
  <c r="D110" i="1"/>
  <c r="N110" i="1" s="1"/>
  <c r="D109" i="1"/>
  <c r="N109" i="1" s="1"/>
  <c r="D108" i="1"/>
  <c r="N108" i="1" s="1"/>
  <c r="D107" i="1"/>
  <c r="N107" i="1" s="1"/>
  <c r="D106" i="1"/>
  <c r="N106" i="1" s="1"/>
  <c r="D105" i="1"/>
  <c r="N105" i="1" s="1"/>
  <c r="D103" i="1"/>
  <c r="N103" i="1" s="1"/>
  <c r="D102" i="1"/>
  <c r="N102" i="1" s="1"/>
  <c r="D101" i="1"/>
  <c r="N101" i="1" s="1"/>
  <c r="D100" i="1"/>
  <c r="N100" i="1" s="1"/>
  <c r="D99" i="1"/>
  <c r="N99" i="1" s="1"/>
  <c r="D98" i="1"/>
  <c r="N98" i="1" s="1"/>
  <c r="D97" i="1"/>
  <c r="N97" i="1" s="1"/>
  <c r="D96" i="1"/>
  <c r="N96" i="1" s="1"/>
  <c r="D264" i="1"/>
  <c r="N264" i="1" s="1"/>
  <c r="D263" i="1"/>
  <c r="N263" i="1" s="1"/>
  <c r="D266" i="1"/>
  <c r="N266" i="1" s="1"/>
  <c r="D278" i="1"/>
  <c r="N278" i="1" s="1"/>
  <c r="D277" i="1"/>
  <c r="N277" i="1" s="1"/>
  <c r="D275" i="1"/>
  <c r="N275" i="1" s="1"/>
  <c r="D274" i="1"/>
  <c r="N274" i="1" s="1"/>
  <c r="D273" i="1"/>
  <c r="N273" i="1" s="1"/>
  <c r="D272" i="1"/>
  <c r="N272" i="1" s="1"/>
  <c r="D271" i="1"/>
  <c r="N271" i="1" s="1"/>
  <c r="D270" i="1"/>
  <c r="N270" i="1" s="1"/>
  <c r="D269" i="1"/>
  <c r="N269" i="1" s="1"/>
  <c r="D261" i="1"/>
  <c r="N261" i="1" s="1"/>
  <c r="D260" i="1"/>
  <c r="N260" i="1" s="1"/>
  <c r="D287" i="1"/>
  <c r="N287" i="1" s="1"/>
  <c r="D286" i="1"/>
  <c r="N286" i="1" s="1"/>
  <c r="D285" i="1"/>
  <c r="N285" i="1" s="1"/>
  <c r="D284" i="1"/>
  <c r="N284" i="1" s="1"/>
  <c r="D283" i="1"/>
  <c r="N283" i="1" s="1"/>
  <c r="D282" i="1"/>
  <c r="N282" i="1" s="1"/>
  <c r="D281" i="1"/>
  <c r="N281" i="1" s="1"/>
  <c r="D280" i="1"/>
  <c r="N280" i="1" s="1"/>
  <c r="N290" i="1"/>
  <c r="D309" i="1"/>
  <c r="N309" i="1" s="1"/>
  <c r="D307" i="1"/>
  <c r="N307" i="1" s="1"/>
  <c r="D306" i="1"/>
  <c r="N306" i="1" s="1"/>
  <c r="D305" i="1"/>
  <c r="N305" i="1" s="1"/>
  <c r="D304" i="1"/>
  <c r="N304" i="1" s="1"/>
  <c r="D303" i="1"/>
  <c r="N303" i="1" s="1"/>
  <c r="D300" i="1"/>
  <c r="N300" i="1" s="1"/>
  <c r="D299" i="1"/>
  <c r="N299" i="1" s="1"/>
  <c r="D298" i="1"/>
  <c r="N298" i="1" s="1"/>
  <c r="D297" i="1"/>
  <c r="N297" i="1" s="1"/>
  <c r="D329" i="1"/>
  <c r="N329" i="1" s="1"/>
  <c r="D327" i="1"/>
  <c r="N327" i="1" s="1"/>
  <c r="D326" i="1"/>
  <c r="N326" i="1" s="1"/>
  <c r="D325" i="1"/>
  <c r="N325" i="1" s="1"/>
  <c r="D324" i="1"/>
  <c r="N324" i="1" s="1"/>
  <c r="D322" i="1"/>
  <c r="N322" i="1" s="1"/>
  <c r="D182" i="1"/>
  <c r="N182" i="1" s="1"/>
  <c r="D181" i="1"/>
  <c r="N181" i="1" s="1"/>
  <c r="D198" i="1"/>
  <c r="N198" i="1" s="1"/>
  <c r="D196" i="1"/>
  <c r="N196" i="1" s="1"/>
  <c r="D194" i="1"/>
  <c r="N194" i="1" s="1"/>
  <c r="D319" i="1"/>
  <c r="N319" i="1" s="1"/>
  <c r="D317" i="1"/>
  <c r="N317" i="1" s="1"/>
  <c r="N316" i="1"/>
  <c r="D315" i="1"/>
  <c r="N315" i="1" s="1"/>
  <c r="D314" i="1"/>
  <c r="N314" i="1" s="1"/>
  <c r="N313" i="1"/>
  <c r="D312" i="1"/>
  <c r="N312" i="1" s="1"/>
  <c r="D186" i="1"/>
  <c r="N186" i="1" s="1"/>
  <c r="D185" i="1"/>
  <c r="N185" i="1" s="1"/>
  <c r="D184" i="1"/>
  <c r="N184" i="1" s="1"/>
  <c r="E114" i="1" l="1"/>
  <c r="N292" i="1"/>
  <c r="H320" i="1"/>
  <c r="L320" i="1"/>
  <c r="N11" i="1"/>
  <c r="D10" i="1"/>
  <c r="D84" i="1"/>
  <c r="G94" i="1"/>
  <c r="N37" i="1"/>
  <c r="D14" i="1"/>
  <c r="N51" i="1"/>
  <c r="D50" i="1"/>
  <c r="D201" i="1"/>
  <c r="N201" i="1" s="1"/>
  <c r="H267" i="1"/>
  <c r="L267" i="1"/>
  <c r="F301" i="1"/>
  <c r="J301" i="1"/>
  <c r="F49" i="1"/>
  <c r="J49" i="1"/>
  <c r="H152" i="1"/>
  <c r="L152" i="1"/>
  <c r="F171" i="1"/>
  <c r="J171" i="1"/>
  <c r="E187" i="1"/>
  <c r="J187" i="1"/>
  <c r="E320" i="1"/>
  <c r="I320" i="1"/>
  <c r="M320" i="1"/>
  <c r="N228" i="1"/>
  <c r="D227" i="1"/>
  <c r="N202" i="1"/>
  <c r="F94" i="1"/>
  <c r="J94" i="1"/>
  <c r="H114" i="1"/>
  <c r="L114" i="1"/>
  <c r="E152" i="1"/>
  <c r="I152" i="1"/>
  <c r="M152" i="1"/>
  <c r="G171" i="1"/>
  <c r="K171" i="1"/>
  <c r="F187" i="1"/>
  <c r="N231" i="1"/>
  <c r="D230" i="1"/>
  <c r="D293" i="1"/>
  <c r="G240" i="1"/>
  <c r="G49" i="1"/>
  <c r="K49" i="1"/>
  <c r="K187" i="1"/>
  <c r="H222" i="1"/>
  <c r="L240" i="1"/>
  <c r="E267" i="1"/>
  <c r="I267" i="1"/>
  <c r="M267" i="1"/>
  <c r="G301" i="1"/>
  <c r="K301" i="1"/>
  <c r="D241" i="1"/>
  <c r="D240" i="1" s="1"/>
  <c r="H49" i="1"/>
  <c r="L49" i="1"/>
  <c r="F152" i="1"/>
  <c r="J152" i="1"/>
  <c r="H171" i="1"/>
  <c r="L171" i="1"/>
  <c r="G187" i="1"/>
  <c r="E222" i="1"/>
  <c r="M240" i="1"/>
  <c r="F267" i="1"/>
  <c r="J267" i="1"/>
  <c r="H301" i="1"/>
  <c r="L301" i="1"/>
  <c r="F320" i="1"/>
  <c r="J320" i="1"/>
  <c r="E49" i="1"/>
  <c r="I49" i="1"/>
  <c r="M49" i="1"/>
  <c r="H94" i="1"/>
  <c r="L94" i="1"/>
  <c r="F114" i="1"/>
  <c r="J114" i="1"/>
  <c r="G152" i="1"/>
  <c r="K152" i="1"/>
  <c r="E171" i="1"/>
  <c r="I171" i="1"/>
  <c r="M171" i="1"/>
  <c r="H187" i="1"/>
  <c r="M187" i="1"/>
  <c r="L187" i="1"/>
  <c r="G222" i="1"/>
  <c r="K240" i="1"/>
  <c r="F240" i="1"/>
  <c r="J240" i="1"/>
  <c r="G267" i="1"/>
  <c r="K267" i="1"/>
  <c r="E301" i="1"/>
  <c r="I301" i="1"/>
  <c r="M301" i="1"/>
  <c r="G320" i="1"/>
  <c r="K320" i="1"/>
  <c r="I240" i="1"/>
  <c r="D79" i="1"/>
  <c r="D92" i="1"/>
  <c r="D115" i="1"/>
  <c r="D195" i="1"/>
  <c r="D87" i="1"/>
  <c r="D104" i="1"/>
  <c r="D144" i="1"/>
  <c r="D143" i="1" s="1"/>
  <c r="D193" i="1"/>
  <c r="N252" i="1"/>
  <c r="D95" i="1"/>
  <c r="D139" i="1"/>
  <c r="D169" i="1"/>
  <c r="D197" i="1"/>
  <c r="N294" i="1"/>
  <c r="D155" i="1"/>
  <c r="D172" i="1"/>
  <c r="D223" i="1"/>
  <c r="D222" i="1" s="1"/>
  <c r="D253" i="1"/>
  <c r="D262" i="1"/>
  <c r="D268" i="1"/>
  <c r="D288" i="1"/>
  <c r="D296" i="1"/>
  <c r="D321" i="1"/>
  <c r="D153" i="1"/>
  <c r="D167" i="1"/>
  <c r="D178" i="1"/>
  <c r="D183" i="1"/>
  <c r="D238" i="1"/>
  <c r="D259" i="1"/>
  <c r="D276" i="1"/>
  <c r="D279" i="1"/>
  <c r="D302" i="1"/>
  <c r="D328" i="1"/>
  <c r="D159" i="1"/>
  <c r="D174" i="1"/>
  <c r="D180" i="1"/>
  <c r="D199" i="1"/>
  <c r="D236" i="1"/>
  <c r="D257" i="1"/>
  <c r="D265" i="1"/>
  <c r="D308" i="1"/>
  <c r="D311" i="1"/>
  <c r="D310" i="1" s="1"/>
  <c r="D323" i="1"/>
  <c r="D192" i="1"/>
  <c r="D191" i="1"/>
  <c r="D190" i="1"/>
  <c r="D189" i="1"/>
  <c r="D188" i="1" l="1"/>
  <c r="D187" i="1" s="1"/>
  <c r="D94" i="1"/>
  <c r="D49" i="1"/>
  <c r="N192" i="1"/>
  <c r="D114" i="1"/>
  <c r="D320" i="1"/>
  <c r="D267" i="1"/>
  <c r="D301" i="1"/>
  <c r="D152" i="1"/>
  <c r="D171" i="1"/>
  <c r="N189" i="1"/>
  <c r="I188" i="1"/>
  <c r="I187" i="1" s="1"/>
  <c r="N190" i="1"/>
  <c r="N191" i="1"/>
  <c r="P104" i="1"/>
  <c r="O236" i="1"/>
  <c r="Q172" i="1" l="1"/>
  <c r="Q153" i="1" l="1"/>
  <c r="N172" i="1" l="1"/>
  <c r="H9" i="1" l="1"/>
  <c r="R169" i="1"/>
  <c r="Q174" i="1"/>
  <c r="Q311" i="1"/>
  <c r="Q321" i="1"/>
  <c r="P321" i="1"/>
  <c r="Q328" i="1"/>
  <c r="Q323" i="1"/>
  <c r="Q92" i="1"/>
  <c r="Q87" i="1"/>
  <c r="Q84" i="1"/>
  <c r="Q79" i="1"/>
  <c r="P79" i="1"/>
  <c r="Q50" i="1"/>
  <c r="P50" i="1"/>
  <c r="O50" i="1"/>
  <c r="Q308" i="1"/>
  <c r="Q302" i="1"/>
  <c r="P197" i="1"/>
  <c r="Q195" i="1"/>
  <c r="P193" i="1"/>
  <c r="Q188" i="1"/>
  <c r="Q144" i="1"/>
  <c r="P144" i="1"/>
  <c r="Q139" i="1"/>
  <c r="Q115" i="1"/>
  <c r="Q104" i="1"/>
  <c r="Q95" i="1"/>
  <c r="N50" i="1" l="1"/>
  <c r="N174" i="1"/>
  <c r="N321" i="1"/>
  <c r="N311" i="1"/>
  <c r="N328" i="1"/>
  <c r="N87" i="1"/>
  <c r="N323" i="1"/>
  <c r="N308" i="1"/>
  <c r="N302" i="1"/>
  <c r="N188" i="1"/>
  <c r="N92" i="1"/>
  <c r="N84" i="1"/>
  <c r="N79" i="1"/>
  <c r="N197" i="1"/>
  <c r="N195" i="1"/>
  <c r="N193" i="1"/>
  <c r="N144" i="1"/>
  <c r="N139" i="1"/>
  <c r="N115" i="1"/>
  <c r="N104" i="1"/>
  <c r="N95" i="1"/>
  <c r="Q241" i="1" l="1"/>
  <c r="Q222" i="1"/>
  <c r="Q227" i="1"/>
  <c r="Q223" i="1"/>
  <c r="Q276" i="1"/>
  <c r="Q268" i="1"/>
  <c r="P268" i="1"/>
  <c r="K9" i="1"/>
  <c r="J9" i="1"/>
  <c r="G9" i="1"/>
  <c r="Q320" i="1"/>
  <c r="P320" i="1"/>
  <c r="Q310" i="1"/>
  <c r="Q301" i="1"/>
  <c r="Q296" i="1"/>
  <c r="Q293" i="1"/>
  <c r="Q291" i="1"/>
  <c r="Q288" i="1"/>
  <c r="Q279" i="1"/>
  <c r="Q267" i="1"/>
  <c r="P267" i="1"/>
  <c r="Q265" i="1"/>
  <c r="Q262" i="1"/>
  <c r="Q259" i="1"/>
  <c r="Q257" i="1"/>
  <c r="Q253" i="1"/>
  <c r="Q238" i="1"/>
  <c r="Q236" i="1"/>
  <c r="Q230" i="1"/>
  <c r="Q199" i="1"/>
  <c r="Q187" i="1"/>
  <c r="P187" i="1"/>
  <c r="Q183" i="1"/>
  <c r="Q180" i="1"/>
  <c r="Q169" i="1"/>
  <c r="Q167" i="1"/>
  <c r="P159" i="1"/>
  <c r="Q155" i="1"/>
  <c r="Q143" i="1"/>
  <c r="P143" i="1"/>
  <c r="Q114" i="1"/>
  <c r="Q94" i="1"/>
  <c r="P94" i="1"/>
  <c r="Q49" i="1"/>
  <c r="P49" i="1"/>
  <c r="O49" i="1"/>
  <c r="Q14" i="1"/>
  <c r="P14" i="1"/>
  <c r="F9" i="1" l="1"/>
  <c r="E9" i="1"/>
  <c r="N222" i="1"/>
  <c r="P240" i="1"/>
  <c r="Q240" i="1"/>
  <c r="Q10" i="1"/>
  <c r="N276" i="1"/>
  <c r="P152" i="1"/>
  <c r="Q152" i="1"/>
  <c r="N227" i="1"/>
  <c r="N241" i="1"/>
  <c r="N251" i="1"/>
  <c r="N223" i="1"/>
  <c r="N268" i="1"/>
  <c r="N49" i="1"/>
  <c r="N143" i="1"/>
  <c r="N169" i="1"/>
  <c r="N183" i="1"/>
  <c r="N236" i="1"/>
  <c r="M9" i="1" s="1"/>
  <c r="R9" i="1" s="1"/>
  <c r="N253" i="1"/>
  <c r="N267" i="1"/>
  <c r="N301" i="1"/>
  <c r="N94" i="1"/>
  <c r="N187" i="1"/>
  <c r="N238" i="1"/>
  <c r="N257" i="1"/>
  <c r="N262" i="1"/>
  <c r="N279" i="1"/>
  <c r="N293" i="1"/>
  <c r="N310" i="1"/>
  <c r="N14" i="1"/>
  <c r="N114" i="1"/>
  <c r="N167" i="1"/>
  <c r="N180" i="1"/>
  <c r="N199" i="1"/>
  <c r="N230" i="1"/>
  <c r="N259" i="1"/>
  <c r="N265" i="1"/>
  <c r="N288" i="1"/>
  <c r="N296" i="1"/>
  <c r="N320" i="1"/>
  <c r="N291" i="1"/>
  <c r="N159" i="1"/>
  <c r="N155" i="1"/>
  <c r="N153" i="1"/>
  <c r="D9" i="1" l="1"/>
  <c r="N240" i="1"/>
  <c r="N152" i="1"/>
  <c r="P9" i="1"/>
  <c r="O9" i="1"/>
  <c r="N10" i="1"/>
  <c r="Q178" i="1" l="1"/>
  <c r="N178" i="1"/>
  <c r="Q171" i="1"/>
  <c r="N171" i="1" l="1"/>
  <c r="L9" i="1"/>
  <c r="Q9" i="1" s="1"/>
  <c r="I9" i="1" l="1"/>
  <c r="N9" i="1" s="1"/>
</calcChain>
</file>

<file path=xl/sharedStrings.xml><?xml version="1.0" encoding="utf-8"?>
<sst xmlns="http://schemas.openxmlformats.org/spreadsheetml/2006/main" count="432" uniqueCount="366">
  <si>
    <t>№ п/п</t>
  </si>
  <si>
    <t>Координатор муниципальной программы (подпрограммы)</t>
  </si>
  <si>
    <t>федеральный бюджет</t>
  </si>
  <si>
    <t>краевой бюджет</t>
  </si>
  <si>
    <t>местный бюджет</t>
  </si>
  <si>
    <t>Объемы ресурсного обеспечения муниципальной программы (подпрограммы)</t>
  </si>
  <si>
    <t>Исполнено</t>
  </si>
  <si>
    <t>Отношение фактических расходов к уточненному плану,  в %</t>
  </si>
  <si>
    <t>всего</t>
  </si>
  <si>
    <t xml:space="preserve">МП "Развитие муниципальной службы в администрации муниципального образования Темрюкский район"
</t>
  </si>
  <si>
    <t>МП "Подготовка градостроительной и землеустроительной документации на территории муниципального образования Темрюкский район"</t>
  </si>
  <si>
    <t>МП "Перспективное развитие наружной рекламы на территории муниципального образования Темрюкский район"</t>
  </si>
  <si>
    <t>МП "Создание доступной среды для инвалидов и других маломобильных групп населения в муниципальном образовании Темрюкский район"</t>
  </si>
  <si>
    <t>МП "Развитие здравоохранения в Темрюкском районе"</t>
  </si>
  <si>
    <t>МП "Развитие образования в Темрюкском районе"</t>
  </si>
  <si>
    <t>МП "Развитие культуры Темрюкского района"</t>
  </si>
  <si>
    <t>МП "Обеспечение и развитие физической культуры и спорта в Темрюкском районе"</t>
  </si>
  <si>
    <t>МП "Программа реализации государственной молодежной политики в Темрюкском районе"</t>
  </si>
  <si>
    <t>МП "Дети Тамани"</t>
  </si>
  <si>
    <t>МП "Социальная поддержка граждан Темрюкского района"</t>
  </si>
  <si>
    <t>МП "Улучшение условий и охраны труда в муниципальном образовании Темрюкский район"</t>
  </si>
  <si>
    <t>МП "Развитие экономики в Темрюкском районе"</t>
  </si>
  <si>
    <t>МП "Поддержка малого и среднего предпринимательства в муниципальном образовании Темрюкский район"</t>
  </si>
  <si>
    <t xml:space="preserve">МП "Развитие санаторно-курортного и туристского комплекса муниципального образования Темрюкский район"
</t>
  </si>
  <si>
    <t>МП "Развитие сельского хозяйства в Темрюкском районе"</t>
  </si>
  <si>
    <t>МП "Качество"</t>
  </si>
  <si>
    <t>МП "Комплексное развитие Темрюкского района в сфере строительства"</t>
  </si>
  <si>
    <t>МП "Комплексное развитие Темрюкского района в сфере дорожного хозяйства"</t>
  </si>
  <si>
    <t xml:space="preserve">МП "Антикризисные меры в жилищно-коммунальном хозяйстве муниципального образования Темрюкский район"
</t>
  </si>
  <si>
    <t xml:space="preserve">МП "Обеспечение жильем молодых семей на территории муниципального образования Темрюкский район"
</t>
  </si>
  <si>
    <t xml:space="preserve">МП "Экологическое оздоровление территории муниципального образования Темрюкский район"
</t>
  </si>
  <si>
    <t xml:space="preserve">МП "Управление и контроль за муниципальным имуществом и земельными ресурсами на территории муниципального образования Темрюкский район"
</t>
  </si>
  <si>
    <t>МП "Энергосбережение и повышение энергетической эффективности муниципального образования Темрюкский район на период 2012-2015 годов и на перспективу до 2020 года"</t>
  </si>
  <si>
    <t>МП "Внедрение  гражданских  технологий противодействию терроризму в муниципальном образовании Темрюкский район"</t>
  </si>
  <si>
    <t>МП "Профилактика правонарушений в муниципальном образовании Темрюкский район"</t>
  </si>
  <si>
    <t>МП "Развитие национальных культур и профилактики проявлений экстремизма на территории муниципального образования Темрюкский район"</t>
  </si>
  <si>
    <t>МП "Обеспечение безопасности населения в Темрюкском районе"</t>
  </si>
  <si>
    <t xml:space="preserve">МП "Поддержка социально ориентированных некоммерческих организаций, осуществляющих свою деятельность на территории муниципального образования Темрюкский район"
</t>
  </si>
  <si>
    <t>МП "Управление муниципальными финансами"</t>
  </si>
  <si>
    <t>МП "Информирование населения о деятельности администрации муниципального образования Темрюкский район  в СМИ"</t>
  </si>
  <si>
    <t>МП "Муниципальная политика и развитие гражданского общества"</t>
  </si>
  <si>
    <t>МП "Развитие информационного общества и формирование электронного правительства"</t>
  </si>
  <si>
    <t>МП "Эффективное муниципальное управление"</t>
  </si>
  <si>
    <t>Отдел муниципальной службы и кадровой работы</t>
  </si>
  <si>
    <t>Управление архитектуры и градостроительства</t>
  </si>
  <si>
    <t>Управление капитального строительства и топливно-энергетического комплекса</t>
  </si>
  <si>
    <t>Финансовое управление</t>
  </si>
  <si>
    <t>Управление по профилактике правонарушений и взаимодействию с правоохранительными органами</t>
  </si>
  <si>
    <t>Управление образованием</t>
  </si>
  <si>
    <t>Управление имущественных и земельных отношений</t>
  </si>
  <si>
    <t>Управление жилищно-коммунального хозяйства, охраны окружающей среды, транспорта, связи и дорожного хозяйства</t>
  </si>
  <si>
    <t>Отдел по делам молодежи</t>
  </si>
  <si>
    <t>Управление по санаторно-курортному комплексу и туризму</t>
  </si>
  <si>
    <t>Управление по вопросам семьи и детства</t>
  </si>
  <si>
    <t>Управление экономики</t>
  </si>
  <si>
    <t>Управление культуры</t>
  </si>
  <si>
    <t>Отдел по физической культуре и спорту</t>
  </si>
  <si>
    <t>Управление потребительской сферы</t>
  </si>
  <si>
    <t>Управление сельского хозяйства и перерабатывающей промышленности</t>
  </si>
  <si>
    <t>Отдел инвестиционного развития, малого бизнеса и промышленности</t>
  </si>
  <si>
    <t xml:space="preserve">Управление по вопросам семьи и детства </t>
  </si>
  <si>
    <t>ПП 1 "Предоставление мер социальной поддержки гражданам, заключившим договор о целевом обучении с муниципальным учреждениями муниципального образования Темрюкский район"</t>
  </si>
  <si>
    <t>ПП 2 "Развитие мер социальной поддержки отдельным категориям граждан муниципального образования Темрюкский район"</t>
  </si>
  <si>
    <t>ПП 3 "Совершенствование социальной поддержки семьи и детей"</t>
  </si>
  <si>
    <t>ПП 1 "Мероприятия по гражданской обороне, предупреждению и ликвидации чрезвычайных ситуаций, стихийных бедствий и их последствий, выполняемые в рамках специальных решений на территории муниципального образования Темрюкский район"</t>
  </si>
  <si>
    <t>ПП 2"Мероприятия по организации профессиональной деятельности аварийно-спасательной службы муниципального образования Темрюкский район"</t>
  </si>
  <si>
    <t xml:space="preserve">МКУ «Управление по делам ГО и ЧС»  Темрюкского района" </t>
  </si>
  <si>
    <t>МБУ «Аварийно – спасательный отряд Темрюкского района"</t>
  </si>
  <si>
    <t>ПП 1  "Повышение безопасности дорожного движения на территории муниципального образования Темрюкский район"</t>
  </si>
  <si>
    <t>ПП 2 "Мероприятия по ремонту автомобильных дорог за счет средств дорожного фонда муниципального образования Темрюкский район"</t>
  </si>
  <si>
    <t>Основные мероприятия программы</t>
  </si>
  <si>
    <t>ПП 1 "Развитие физической культуры и массового спорта в Темрюкском районе"</t>
  </si>
  <si>
    <t>ПП 2 "Прочие мероприятия муниципальной программы"</t>
  </si>
  <si>
    <t>ПП 1 "Создание благоприятных условий для развития и реализации потенциала молодежи в интересах Темрюкского района, Кубани"</t>
  </si>
  <si>
    <t>ПП 2 "Отдельные мероприятия муниципальной программы"</t>
  </si>
  <si>
    <t>ПП 1 "Создание благоприятных условий для комплексного развития и жизнедеятельности детей в Темрюкском районе"</t>
  </si>
  <si>
    <t>ПП 1 "Материальное стимулирование производства сельскохозяйственной продукции"</t>
  </si>
  <si>
    <t>ПП 2  "Обеспечение эпизоотического ветеринарно-санитарного благополучия в МО ТР"</t>
  </si>
  <si>
    <t>ПП  3 "Прочие мероприятия муниципальной программы"</t>
  </si>
  <si>
    <t>ПП 1 "Мероприятия праздничных дней и памятных дат, проводимых администрацией муниципального образования Темрюкский район</t>
  </si>
  <si>
    <t xml:space="preserve">ПП 2 "Развитие архивного дела в муниципальном образовании Темрюкский район" </t>
  </si>
  <si>
    <t>ПП 2 "Кадровое обеспечение в сфере культуры"</t>
  </si>
  <si>
    <t>ПП 3 "Укрепление материально-технической базы учреждений культуры"</t>
  </si>
  <si>
    <t>ПП 4 «Мероприятия по совершенствованию деятельности учреждений культуры, подведомственных управлению культуры»</t>
  </si>
  <si>
    <t>ПП 5 "Отдельные мероприятия по управлению реализацией программы (аппарат)"</t>
  </si>
  <si>
    <t>ПП 1 "Основные направления развития"</t>
  </si>
  <si>
    <t>ПП 1 "Обеспечение материально-технического обеспечения администрации"</t>
  </si>
  <si>
    <t>ПП 2"Обеспечение ведения бухгалтерского учета"</t>
  </si>
  <si>
    <t>ПП 1 "Мероприятия, направленные на формирование  информационного общества и формирование электронного  правительства"</t>
  </si>
  <si>
    <t>ПП 1 "Повышение инвестиционной привлекательности муниципального образования Темрюкский район"</t>
  </si>
  <si>
    <t>ПП 2 "Обеспечение деятельности уполномоченного органа по размещению заказа товаров, работ, услуг для муниципальных нужд"</t>
  </si>
  <si>
    <t>Архивный отдел</t>
  </si>
  <si>
    <t>Муниципальное казенное учреждение «Муниципальный заказ» муниципального образования Темрюкский район</t>
  </si>
  <si>
    <t>отдел инвестиционного развития, малого бизнеса и промышленности</t>
  </si>
  <si>
    <t>Отдел по физической культуре и спорту, соисполнитель - МБДОУ ДОД ДЮСШ «Виктория"</t>
  </si>
  <si>
    <t>Управление сельского хозяйства и перерабатывающей промышленности, соисполнитель – муниципальное казенное учреждение «ИКЦ Темрюкский» муниципального образования Темрюкский район</t>
  </si>
  <si>
    <t xml:space="preserve">ВСЕГО </t>
  </si>
  <si>
    <t>внебюджетные источники</t>
  </si>
  <si>
    <t>х</t>
  </si>
  <si>
    <t>тыс. рублей</t>
  </si>
  <si>
    <t xml:space="preserve">всего </t>
  </si>
  <si>
    <t>управление экономики</t>
  </si>
  <si>
    <t xml:space="preserve">ПП 4 "Поддержка сельскохозяйственного производства граждан, ведущих личное подсобное хозяйство, крестьянских (фермерских) хозяйств, индивидуальных предпринимателей, ведущих деятельность в области сельскохозяйственного производства на территории муниципального образования Темрюкский район"
</t>
  </si>
  <si>
    <t>ПП 1 «Приобретение жилья для детей-сирот и детей, оставшихся без попечения родителей, лиц из числа детей-сирот и детей, оставшихся без попечения родителей на территории Краснодарского края»</t>
  </si>
  <si>
    <t>Сведения об исполнении расходных обязательствах, финансирование которых осуществляется из бюджетов всех уровней                                                                                                                                                                                                                            в рамках реализации муниципальных программ муниципального образования Темрюкский район по состоянию на 1 октября 2019 года</t>
  </si>
  <si>
    <t>Премирование победителей районного соревнования работника АПК по итогам года</t>
  </si>
  <si>
    <t>Приобретение почетных грамот, фоторамок, приветственных адресов, дипломов для награждения передовиков АПК, победителей соревнования, ленты для награждения победителей соревнования АПК по итогам года</t>
  </si>
  <si>
    <t>Приобретение букетов цветов для награждения передовиков производств, победителей соревнования АПК</t>
  </si>
  <si>
    <t>Приобретение кубков и других призов для лучших участников сельскохозяйственных ярмарок (осенней, предновогодней), праздников "Таманская лоза", "Легенды Тамани", фестиваля "Арбузный рай", районный праздник урожая</t>
  </si>
  <si>
    <t xml:space="preserve">Отдел по социально-трудовым отношениям </t>
  </si>
  <si>
    <t xml:space="preserve"> Участие в краевых, региональных, общероссийских и международных выставках, ярмарках, конкурсах, конференциях, фестивалях, семинарах, инфотурах, совещаниях</t>
  </si>
  <si>
    <t>Изготовление информационных и популяризационных  материалов о санаторно-курортном комплексе муниципального образования Темрюкский район (издание буклетов, каталогов, книг, листовок, брошюр, изготовление и размещение стендов, баннеров, растяжек, изготовление раздаточных материалов, сувенирной продукции, мультимедийных и видео материалов)</t>
  </si>
  <si>
    <t>Организация и проведение районных совещаний, семинаров, выставок, ярмарок, конкурсов, презентаций, информационных туров и других мероприяий по вопросам туристской деятельности</t>
  </si>
  <si>
    <t>Подключение к системе межведомственного электронного взаимодействия</t>
  </si>
  <si>
    <t>Организация защиты рабочих мест администрации муниципального образования Темрюкский район антивирусным программным обеспечением</t>
  </si>
  <si>
    <t>Обслуживание и сопровождение установленного Электронного периодического справочника «Система ГАРАНТ», содержащего информацию о текущем состоянии законодательства Российской Федерации</t>
  </si>
  <si>
    <t>Мероприятия по организации обучения специалистов и по повышению компьютерной грамотности</t>
  </si>
  <si>
    <t xml:space="preserve">Приобретение и сопровождение программного обеспечения; услуги в области информационных технологий; приобретение, обслуживание и ремонт компьютерной техники, оргтехники и их комплектующих финансового управления администрации  муниципального образования Темрюкский район    </t>
  </si>
  <si>
    <t>Сопровождение, модернизация и техническая поддержка установленной системы электронного документооборота СИНКОПА-ДОКУМЕНТ"</t>
  </si>
  <si>
    <t>Мероприятия по защите персональных данных и информационной безопасности в здании администрации муниципального образования Темрюкский район</t>
  </si>
  <si>
    <t>Модернизация интерфейса официального сайта администрации муниципального образования Темрюкский район и портала органов ОМС МО ТР</t>
  </si>
  <si>
    <t>Отдел информатизации и взаимодействия со СМИ</t>
  </si>
  <si>
    <t>Заключение муниципального контракта с организацией занимающейся регулированием численности безнадзорных животных</t>
  </si>
  <si>
    <t>Осуществление деятельности МКУ ИКЦ "Темрюкский"</t>
  </si>
  <si>
    <t>Осуществление отдельных полномочий по поддержки граждан, ведущих личное  подсобное хозяйство,  крестьянских  (фермерских) хозяйств,  индивидуальных предпринимателей, ведущих деятельность в области сельскохозяйственного  производства  на  территории муниципального образования Темрюкский район</t>
  </si>
  <si>
    <t>Наименование муниципальной программы (МП), подпрограммы (ПП), мероприятия</t>
  </si>
  <si>
    <t>Изготовление и распространение информационно-справочных материалов по вопросам развития малого и среднего предпринимательства, изготовление презентационных материалов</t>
  </si>
  <si>
    <t>Содействие обучению субъектов малого и среднего предпринимательства и их работников</t>
  </si>
  <si>
    <t>Обеспечение деятельности (в том числе расходы на выплате заработной платы, начислений на оплату труда, услуг связи и др.): администрации муниципального образования Темрюкский район по решению вопросов местного значения; управления по вопросам семьи и детства; управления муниципального контроля</t>
  </si>
  <si>
    <t>Управление делопроизводства</t>
  </si>
  <si>
    <t>Муниципальное казенное учреждение  «Маттехобеспечение»</t>
  </si>
  <si>
    <t>Обслуживание аппарата, налоги  МКУ «Маттехобеспечение»</t>
  </si>
  <si>
    <t>Административно – хозяйственное обеспечение деятельности администрации муниципального образования Темрюкский район; Обслуживание автопарка</t>
  </si>
  <si>
    <t xml:space="preserve">Оплата коммунального обслуживания администрации муниципального образования Темрюкский район
</t>
  </si>
  <si>
    <t xml:space="preserve">Капитальный и текущий ремонт административных зданий;  инженерных коммуникаций гаражей и благоустройство территории (с  изготовлением проектно-сметной документации и проведение государственной экспертизы) администрации муниципального образования Темрюкский район
</t>
  </si>
  <si>
    <t xml:space="preserve"> Муниципальное казенное учреждение «Централизованная бухгалтерия»</t>
  </si>
  <si>
    <t>Обеспечение функций Муниципального казенного учреждения «Централизованная бухгалтерия»</t>
  </si>
  <si>
    <t>Информирование населения района о деятельности исполнительных и представительных органов местного самоуправления в электронных средствах массовой информации  (ТВ, радио, Интернет)</t>
  </si>
  <si>
    <t xml:space="preserve">Организация подписки администрации муниципального образования Темрюкский район на периодические печатные издания </t>
  </si>
  <si>
    <t>Организация мероприятий по информированию населения  о деятельности администрции муниципального образования Темрюкский район в районных, краевых, федеральных периодических печатных изданиях</t>
  </si>
  <si>
    <t>Приобретение программного продукта для осуществления деятельности по выпуску печатного СМИ</t>
  </si>
  <si>
    <t>Управление внутренней политики</t>
  </si>
  <si>
    <t>Проведение мероприятий по организации и проведению государственных и международных праздников</t>
  </si>
  <si>
    <t>Проведение мероприятий по организации и проведению профессиональных праздников и районных фестивалей</t>
  </si>
  <si>
    <t>Проведение мероприятий по организации и проведению памятных и исторических событий для Краснодарского края и Темрюкского района</t>
  </si>
  <si>
    <t>Проведение мероприятий по поздравлению от имени администрации района с юбилейными датами населенных пунктов, предприятий, организаций, воинских частей, учебных заведений и учреждений</t>
  </si>
  <si>
    <t>Проведение мероприятий по поздравлению от имени администрации районс днем рождения и юбилейными датами известных жителей Темрюкского райоена, внесших значительный вклад в развитие Темрюкского района</t>
  </si>
  <si>
    <t>Приобретение коробов архивных</t>
  </si>
  <si>
    <t xml:space="preserve">Участие муниципальных служащих в обучающих семинарах, в том числе в режиме видеоконференцсвязи </t>
  </si>
  <si>
    <t>Участие муниципальных служащих в переподготовке и курсах повышения квалификации, в том числе с использованием дистанционных технологий обучения</t>
  </si>
  <si>
    <t xml:space="preserve">Поддержка Общественных объединений ветеранов войны, труда, Вооруженных Сил и правоохранительных органов, на финансирование расходов, связанных с 
осуществлением  ими своей уставной деятельности, в том числе проведение мероприятий
</t>
  </si>
  <si>
    <t>Поддержка общественных объединений инвалидов по зрению</t>
  </si>
  <si>
    <t>Поддержка общественных объединений инвалидов</t>
  </si>
  <si>
    <t>Поддержка общественных объединений ветеранов боевых действий в Афганистане  и ветеранов других локальных воин</t>
  </si>
  <si>
    <t xml:space="preserve">Поддержка общественных объединений инвалидов боевых действий, членов семей погибших (умерших) военнослужащих в локальных войнах и конфликтах  </t>
  </si>
  <si>
    <t>Поддержка общественных объединений инвалидов с нарушением функции органов слуха</t>
  </si>
  <si>
    <t>Поддержка общественных объединений бывших несовершеннолетних узников фашистских концлагерей</t>
  </si>
  <si>
    <t>Поддержка общественных объединений, чья деятельность  направлена на профилактику социально опасных форм поведения граждан</t>
  </si>
  <si>
    <t>Подготовка, приобретение и распространение памяток, инструкций, пособий, плакатной продукции по вопросам «гражданских технологий противодействию терроризму»</t>
  </si>
  <si>
    <t>Приобретение технических средств для обеспечения антитеррористической защищенности населения при проведении массовых мероприятий</t>
  </si>
  <si>
    <t>Заработная плата, прочие выплаты, услуги связи, транспортные, коммунальные услуги</t>
  </si>
  <si>
    <t>Содержание муниципального имущества, техническое обслуживание  систем экстренного оповещения и информирования населения и мониторинга паводковой ситуации</t>
  </si>
  <si>
    <t>Обеспечение подготовки (повышение квалификации) должностных лиц органов управления и спасательных служб (формирований), расходы на изготовление памяток (листовок), расходы на изготовление паспортов безопасности, планов действий, прочие работы, услуги и расходы</t>
  </si>
  <si>
    <t>Осуществление отдельных полномочий по формированию и утверждению списков граждан, лишившихся жилого помещения в результате чрезвычайных ситуаций</t>
  </si>
  <si>
    <t>Осуществление отдельных полномочий по формированию и утверждению списков граждан РФ, пострадавших  в результате ЧС регионального и межмуниципального характера на территории Краснодарского края и членов семей граждан РФ, погибших (умерших) в результате этих ЧС</t>
  </si>
  <si>
    <t xml:space="preserve">Обеспечение технического сопровождения программно-аппаратного комплекса муниципального сегмента Системы-112, проведение регламентов технического обслуживания. Организация взаимодействия автоматизированных систем  ведомственных дежурно-диспетчерских служб Системой-112, и их модернизация
</t>
  </si>
  <si>
    <t>Увеличение стоимости основных средств, в том числе закупка нового оборудования (приборов); увеличение стоимости материальных запасов, в том числе ГСМ, запасные части, комплектующие и расходные материалы</t>
  </si>
  <si>
    <t>Обслуживание аппарата управления, налоги</t>
  </si>
  <si>
    <t>Мероприятия по предупреждению и ликвидации ЧС</t>
  </si>
  <si>
    <t>Приобретение памяток, плакатов, баннеров и листовок, направленных на гармонизацию межнациональных отношений, межнациональное и межконфессиональное согласие</t>
  </si>
  <si>
    <t>Приобретение поощряющих подарков членам народных дружин, председателям и секретарям советов профилактик, а так же сотрудникам  полиции</t>
  </si>
  <si>
    <t>Изготовление и приобретение служебных удостоверений народного дружинника Краснодарского края</t>
  </si>
  <si>
    <t xml:space="preserve">Укрепление материально-технической
базы массового спорта и приобретение средств наглядной агитации пропагандирующей здоровый образ жизни
</t>
  </si>
  <si>
    <t>Проведение районных спортивно-массовых мероприятий для различных категорий населения</t>
  </si>
  <si>
    <t>Участие сборных команд Темрюкского района по культивируемым видам спорта в краевых и всероссийских соревнованиях</t>
  </si>
  <si>
    <t>Участие сборных команд муниципального бюджетного учреждения «Спортивная школа «Виктория» в краевых и всероссийских соревнованиях и спортивно-массовых мероприятиях в честь праздничных мероприятий, юбилейных и памятных дат</t>
  </si>
  <si>
    <t>Участие сборных команд муниципального бюджетного учреждения дополнительного образования «Детско-юношеская спортивная школа» в краевых и всероссийских соревнованиях и спортивно-массовых мероприятиях в честь праздничных мероприятий, юбилейных и памятных дат</t>
  </si>
  <si>
    <t>Денежная выплата стимулирующего характера отдельным категориям работников муниципальных физкультурно-спортивных учреждений</t>
  </si>
  <si>
    <t>Эффективное управление в сфере физической культуры и спорта</t>
  </si>
  <si>
    <t>Проектная документация для строительства "Водно-спортивной гребной базы"</t>
  </si>
  <si>
    <t>Содержание и обеспечение деятельности МБУ ЦФМР</t>
  </si>
  <si>
    <t>Софинансирование расходных обязательств муниципальных образований в целях обеспечения условий для развития физической культуры и массового спорта в части оплаты труда инструкторов по спорту</t>
  </si>
  <si>
    <t>Содержание МБУ «Спортивная школа «Виктория», в том числе на оплату труда с учетом доведения заработной платы до среднеотраслевого, среднекраевого уровня</t>
  </si>
  <si>
    <t xml:space="preserve">Технологическое присоединение к сети газораспределения объекта капитального строительства «Котельная спортивного комплекса»
</t>
  </si>
  <si>
    <t xml:space="preserve">Инженерно-геологические изыскания топографо-геодезические работы по объекту «Водно-спортивная гребная база» расположенная по адресу:          г. Темрюк ул. Холодова, 15 и прохождение государственной экспертизы проектов «Капитальный ремонт системы отопления, водоснабжения, и электроснабжения здания МБУ ДО ДЮСШ «Виктория» в      ст-ца Голубицкая, по ул. Курортная д. 106», «Строительство транспортабельной котельной установки - 1260 кВт для здания спортзала расположенного  по адресу  ул. Курортная д.106, ст-ца Голубицкая, Темрюкского района, строительство "Водно-спортвной гребной базы" расположенной по адресу :Краснодарский край, Темрюкский район, г. Темрюке, ул. Холодова,15"
</t>
  </si>
  <si>
    <t>Материально-техническое обеспечение муниципального бюджетного учреждения "Спортивная школа "Виктория" муниципального образования Темрюкский район</t>
  </si>
  <si>
    <t xml:space="preserve">Инженерно-геофизические изыскания для проектирования  по объекту «Водно-спортивная гребная база» расположенная по адресу:   г. Темрюк ул. Холодова, 15 </t>
  </si>
  <si>
    <t>Реконструкция магистрального трубопровода МТ2</t>
  </si>
  <si>
    <t>Проведение внешней экспертизы результатов исполнения контрактов</t>
  </si>
  <si>
    <t>Выполнение проектно-изыскательских работ по объекту: "Строительство второй нитки магистрального водопровода МТ 1"</t>
  </si>
  <si>
    <t>Выполнение капитального, текущего ремонта, обустройство инженерными коммуникациями муниципального имущества, разработка ПСД для перепланировки объектов недвижимости, находящихся в собственности муниципального образования Темрюкский район</t>
  </si>
  <si>
    <t>Предоставление молодым семьям, признаным в установленном порядке нуждающимися в улучшении жилищных условий, социальных выплат на приобретение жилья или строительство жилого дома</t>
  </si>
  <si>
    <t xml:space="preserve"> Финансовое обеспечение деятельности управления капитального строительства и топливно-энергетического комплекса </t>
  </si>
  <si>
    <t>Финансовое обеспечение деятельности МКУ "ЕСЗ"</t>
  </si>
  <si>
    <t>Подключение (технологическое присоединение) здания котельной детского сада</t>
  </si>
  <si>
    <t>Строительство спортивного зала в рамках реализации проекта: "Реконструкция МБОУ СОШ № 18, (первый этап) "Спортивный зал" по адресу: Краснодарский край,  Темрюкский район, ст. Старотитаровская, ул Коммунистическая,83"</t>
  </si>
  <si>
    <t>Разработка  проектно – сметной документации  на  строительство  межпоселенческого газопровода высокого давления в обход хут. Коржевского Славянского района</t>
  </si>
  <si>
    <t>Капитальный ремонт здания по адресу: г. Темрюк, ул. Таманская, 5а</t>
  </si>
  <si>
    <t>Строительство детского сада на 230 мест в ст-це Курчанской, Темрюкского района</t>
  </si>
  <si>
    <t>Перепланировка квартир в пос. Сенной, ул. Октябрьская, д. 2, кв. 1,2</t>
  </si>
  <si>
    <t>Проектирование и строительство спортивного зала на территории МБОУ СОШ №26, Темрюкского района</t>
  </si>
  <si>
    <t>Проектирование и строительство спортивного зала на территории МБОУ СОШ №8, Темрюкского района</t>
  </si>
  <si>
    <t>Проектирование и  строительство здания амбулатории ВОП (врача общей практики), расположенного по адресу: Краснодарский край, г. Темрюк, ул. Анджиевского</t>
  </si>
  <si>
    <t>Завершение строительства переходящего с 2018 года объекта "строительство здания амбулатории ВОП (врача общей практики) в пос. Таманский  ул. Красноармейская, 1а"</t>
  </si>
  <si>
    <t>Обследование нежилого здания амбулатории, расположенного по адресу: Краснодарский край, Темрюкский район, пос. Ильич, ул. Ленина, д.42 а, общей площадью 176,8 кв.м</t>
  </si>
  <si>
    <t>Замена светильников на энергосберегающие светодиодные светильники в зданиях администрации муниципального образования Темрюкский район</t>
  </si>
  <si>
    <t>Изготовление информационно-просветительских материалов</t>
  </si>
  <si>
    <t>Оснащение общеобразовательных учреждений средствами обучения безопасности дорожного движения</t>
  </si>
  <si>
    <t>Приобретение и распространение светоотражающих элементов среди дошкольников и учащихся младших классов</t>
  </si>
  <si>
    <t>Проведение районных массовых мероприятий с детьми (конкурс "Юные инспектора дорожного движения")</t>
  </si>
  <si>
    <t>Проектирование, строительство (реконструкция), ремонт, капитальный ремонт автомобильных дорог общего пользования местного значения и дорожных сооружений, являющихся их технологической частью (искусственных дорожных сооружений)</t>
  </si>
  <si>
    <t>Подготовка карт-планов населенных пунктов</t>
  </si>
  <si>
    <t>Осуществление деятельности муниципального учреждения «Архитектурный центр»</t>
  </si>
  <si>
    <t>Подготовка проектов внесения изменений в Правила землепользования и застройки сельских поселений</t>
  </si>
  <si>
    <t>Выполнение топографических съемок и разработка Схемы размещения рекламных конструкций</t>
  </si>
  <si>
    <t>Оказание поддержки хозяйствующим субъектам в представлении благоприятных условий для реализации продукции, путем привлечения во всевозможные ярмарки и проведение мероприятий по оценке качестка продукции</t>
  </si>
  <si>
    <t>Обеспечение деятельности финансового управления администрации муниципального образования Темрюкский район (в том числе расходы на выплату заработной платы, начислений на оплату труда, услуг связи и др.)</t>
  </si>
  <si>
    <t>Дотация на выравнивание бюджетной обеспеченности поселений Темрюкского района</t>
  </si>
  <si>
    <t>Выполнение научно-исследовательской работы по теме: "Разработка Стратегии социально-экономического развития муниципального образования Темрюкский район до 2030 года"</t>
  </si>
  <si>
    <t>Разработка и подготовка презентационного материала для представления инвестиционного потенциала на Российских инвестиционных форумах</t>
  </si>
  <si>
    <t>Организация участия в выставках и мероприятиях реализуемых в крае, России, за рубежом</t>
  </si>
  <si>
    <t>Разработка технико-экономического обоснования для включения в Единный реестр приоритетных инвестиционных проектов Краснодарского края</t>
  </si>
  <si>
    <t>Обеспечение деятельности МКУ «Муниципальный заказ»</t>
  </si>
  <si>
    <t xml:space="preserve">Предоставление компенсационной выплаты  за наем (поднаем) жилья приглашенным в государственное бюджетное учреждение здравоохранения "Темрюкская цетральная районная больница" министерства здравоохранения Краснодарского края специалистам с высшим профессинальным (медицинским) образованием (врач), а также специалистам со средним профессиональным (медицинским) образованием (фельдшер), приглашенным для осуществления трудовой деятельности на Темрюкской станции скорой медицинской помощи или ее отделениях
</t>
  </si>
  <si>
    <t xml:space="preserve">Предоставление компенсационной выплаты  за наем (поднаем) жилья приглашенным в государственное бюджетное учреждение здравоохранения "Темрюкская цетральная районная больница" министерства здравоохранения Краснодарского края специалистам  для осуществления трудовой деятельности в летне-осенний период
</t>
  </si>
  <si>
    <t>Проведение обучения по охране труда в обучающей аккредитованной организации руководителей и специалистов администрации муниципального образования Темрюкский район</t>
  </si>
  <si>
    <t>Организация и проведение социально-значимых мероприятий, направленных на поддержку семьи и детей, формирование нравственных ценностей семьи:
Международный день семьи;
Международный день защиты детей; День Кубанской семьи; День матери; День супружеской любви и семейного счастья (День семьи, любви и верности).  Новогодняя елка главы МОТР</t>
  </si>
  <si>
    <t>Организация отдыха иоздоровления детей в каникулярное время, в том числе: организация и проведение  лагерей труда и отдыха,  профильных смен при общеобразовательных учреждениях с питанием; подвоз детей на пляжные территории в рамках проведения профильных смен при общеобразовательных учреждениях с питанием; подвоз детей на краевые профильные смены; проведение палаточных лагерей; материально-техническое оснащение и благоустройство б/о "Солнышко"; проведение мероприятий туристической направленности; материально-техническое оснащение проведения профильных смен при общеобразовательных учреждениях с питанием и другие мероприятия организация безопасности лаерей дневного пребывания и другие мероприятия</t>
  </si>
  <si>
    <t>Расходы на доставку детей к месту оздоровления и обратно в период оздоровительной  кампании</t>
  </si>
  <si>
    <t>Организация отдыха детей в профильных лагерях, организованных муниципальными образовательными организациями, осуществляющими организацию отдыха и оздоровления обучающихся в каникулярное время с дневным пребыванием с обязательной организацией их питания</t>
  </si>
  <si>
    <t>Профилактика безнадзорности правонарушений</t>
  </si>
  <si>
    <t xml:space="preserve">Организация отдыха и оздоровления детей в краевых профильных сменах (софинансирование государственной программе Краснодарского края «Дети Кубани»)
</t>
  </si>
  <si>
    <t>Оплата проезда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приемную семью или на патронатное воспитание, к месту лечения и обратно</t>
  </si>
  <si>
    <t>Пенсионное обеспечение за выслугу лет лиц, замещавших муниципальные  должности и должности муниципальной службы в органах местного самоуправления муниципального образования  Темрюкский район</t>
  </si>
  <si>
    <t>Ежемесячная доплаты к пенсии гражданам, имеющих звание «Почетный гражданин муниципального образования Темрюкский район»</t>
  </si>
  <si>
    <t>Выплата расходов на погребение, изготовление и установку надгробия в случае смерти лица, удостоенного звания  «Почетный гражданин муниципального образования Темрюкский район"</t>
  </si>
  <si>
    <t xml:space="preserve"> Выплата муниципальной стипендии согласно договорам</t>
  </si>
  <si>
    <t>Выплата ежемесячного вознаграждения, причитающегося патронатным  воспитателям за оказание услуг по осуществлению патронатного воспитания, социального патроната и постинтернатного сопровождения</t>
  </si>
  <si>
    <t>Предоставления ежемесячных денежных выплат на содержание детей-сирот и детей, оставшихся без родителей, переданных на патронатное воспитание</t>
  </si>
  <si>
    <t>Выплаты ежемесячного вознаграждения, причитающегося приемным родителям за оказание услуг по воспитанию приемных детей</t>
  </si>
  <si>
    <t>Предоставление ежемесячных денежных выплат на содержание детей-сирот и детей, оставшихся без попечения родителей, находящихся под опекой (попечительством) или переданных на воспитание в приемные семьи</t>
  </si>
  <si>
    <t xml:space="preserve">Финансовое обеспечение осуществления государственных полномочий по организации и 
осуществлению деятельности по опеке и попечительству в отношении несовершеннолетних
</t>
  </si>
  <si>
    <t>Осуществление государственных полномочий по выполнению обстоятельств, свидетельствующих о необходимости оказания детям-сиротам и детям, оставшимся без попечения родителей, лицам из числа детей-сирот и детей, оставшихся без попечения родителей, содействия в преодолении трудной жизненной ситуации, и осуществляющую контроль за исполнением детьми-сиротами и детьми, оставшимися без попечения родителей, лицами из числа детей-сирот и детей, оставшихся без попечения родителей, предоставленных им жилых помещений специализированного жилищного фонда</t>
  </si>
  <si>
    <t>Осуществление отдельных государственных полномочий по выплате единовременного пособия детям-сиротам и детям, оставшимся без попечения родителей, и лицам из их числа на государственную регистрацию права собственности (права пожизненного наследуемого владения), в том числе на оплату услуг, необходимых для ее осуществления, за исключением жилых помещений, приобретенных за счет средств краевого бюджета</t>
  </si>
  <si>
    <t>Организация, проведение конкурсов, смотров, слетов, фестивалей, молодежных акций, соревнований, "круглых столов", уроков мужества и участие в краевых мероприятиях, направленных на гражданское становление, духовно-нравственное и патриотическое воспитание молодежи</t>
  </si>
  <si>
    <t>Организация и проведение мероприятий, направленных на повышение общественно-политической активности молодежи (круглые столы, теле-, радиопередачи, акций, фестивали, конкурсы)</t>
  </si>
  <si>
    <t>Организация и проведение мероприятий, направленных на творческое развитие молодежи (фестивали, конкурсы, акции и др.) участие в зональных, краевых мероприятиях</t>
  </si>
  <si>
    <t>Развитие движения КВН в муниципальном образовании Темрюкский район</t>
  </si>
  <si>
    <t>Проведение муниципальных, участие в зональных и краевых интеллектуальных играх "Что? Где? Когда?"</t>
  </si>
  <si>
    <t>Организация, проведение туристических фестивалей, походов, лагерей, конкурсов и участие в краевых мероприятиях, направленных на поддержку и развитие массового молодежного туризма</t>
  </si>
  <si>
    <t>Мероприятия, направленные на поддержку деятельности клубов по месту жительства и клубов молодых семей (акции, круглые столы, фестивали, конференции, слеты)</t>
  </si>
  <si>
    <t>Поддержка деятельности Молодежногьо Смовета при главе муниципального образования Темрюкский район</t>
  </si>
  <si>
    <t>Поддержка деятельности студенческих  трудовых отрядов</t>
  </si>
  <si>
    <t>Развитие и поддержка деятельности волонтёрского движения</t>
  </si>
  <si>
    <t>Развитие и поддержка деятельности школьного и студенческого самоуправления</t>
  </si>
  <si>
    <t>Организация и проведение муниципальных и участие в краевых мероприятиях, направленных на профилактику зависимостей</t>
  </si>
  <si>
    <t>Организация и проведение мероприятий по профилактике безнадзорности и правонарушений несовершеннолетних</t>
  </si>
  <si>
    <t>Работа с подростками, состоящими на индивидуально-профилактическом учете</t>
  </si>
  <si>
    <t>Организация и проведение мероприятий, направленных на профилактику экстремизма, предотвращение конфликтных ситуаций в молодежной среде, предупреждение вовлечения подростков и молодежи в деструктивные религиозные организации</t>
  </si>
  <si>
    <t>Изготовление и размещение профилактической информации (листовки  социальной направленности)</t>
  </si>
  <si>
    <t>Проведение и участие в "круглых столах", конференциях, совещаниях, форумах, слетах по вопросам содействия занятости и трудоустройства подростков и молодежи, их профориентационного самоопределения</t>
  </si>
  <si>
    <t>Организация, проведение, участие в семинарах, совещаниях для специалистов в области молодежной политики</t>
  </si>
  <si>
    <t>Размещение информации в СМИ и сети Интернет о деятельности в сфере молодежной политики; создание и сопровождение Интернет-сайтов отдела по делам молодежи администрации муниципального образования Темрюкский район; изготовление информационно имиджевой продукции</t>
  </si>
  <si>
    <t>Организация заездов в краевые и муниципальные профильные лагеря, летние смены, краевые туристические смены</t>
  </si>
  <si>
    <t>Организация и проведение молодежных муниципальных смен и форумов</t>
  </si>
  <si>
    <t>Организация и обеспечение работы на летних дворовых площадках</t>
  </si>
  <si>
    <t>Объем бюджетных ассигнований, выделенных для обеспечения деятельности МКУ «Районный молодежный центр «Доверие»</t>
  </si>
  <si>
    <t>Объем бюджетных ассигнований, выделенных для обеспечения деятельности МКУ «МПЦ имени В.А.Ляхова»</t>
  </si>
  <si>
    <t>Объем бюджетных ассигнований, выделенных для обеспечения деятельности отдела по делам молодежи администрации МО Темрюкский район</t>
  </si>
  <si>
    <t xml:space="preserve">Организация и проведение государственной (итоговой)  аттестации в том числе софинансирование  </t>
  </si>
  <si>
    <t>Капитальный, текущий ремонт, проектирование и оценка проектов, материально-техническое обеспечение образовательных организаций.</t>
  </si>
  <si>
    <t>Организация питания учащихся и педагогических работников общеобразовательных учреждений</t>
  </si>
  <si>
    <t>Организация питания учащихся из малообеспеченных многодетных семей</t>
  </si>
  <si>
    <t>Организация питания обучающихся классов (групп) казачьей направленности</t>
  </si>
  <si>
    <t>Обеспечение общедоступного и бесплатного дошкольного образования в муниципальных дошкольных образовательных организациях</t>
  </si>
  <si>
    <t>Обеспечение общедоступного и бесплатного начального общего, основного общего, среднего общего образования в муниципальных общеобразовательных   организациях</t>
  </si>
  <si>
    <t>Обеспечение дополнительного образования детей в муниципальных образовательных организациях дополнительного образования</t>
  </si>
  <si>
    <t>Обеспечение государственных гарантий реализации прав на получение общедоступного и бесплатного образования</t>
  </si>
  <si>
    <t>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</t>
  </si>
  <si>
    <t>Осуществление отдельных государственных полномочий по обеспечению выплаты компенсаци части родительской платы за присмотр и  уход за детьми, посещающими образовательные организации, реализующие общеобразовательную программу дошкольного образования</t>
  </si>
  <si>
    <t>Прочие расходы в области образования</t>
  </si>
  <si>
    <t>Увеличение фонда оплаты труда работников муниципальных общеобразовательных учреждений для доведения заработной платы водителей школьных автобусов до среднего краевого уровня</t>
  </si>
  <si>
    <t>Стимулирование отдельных категорий работников муниципальных учреждений дополнительного образования детей</t>
  </si>
  <si>
    <t xml:space="preserve">Организация предоставления дополнительного образования (в целях доведения средней заработной платы педагогических работников учреждений (организаций) дополнительного образования детей до средней заработной платы учителей в системе общего образования по Краснодарскому краю </t>
  </si>
  <si>
    <t>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физкультурно-спортивных организаций, осуществляющих подготовку спортивного резерва, и муниципальных образовательных дополнительного образования детей Краснодарского края отраслей "Образование" и "Физическая культура и спорт"</t>
  </si>
  <si>
    <t>Осуществление отдельных полномочий по предоставлению мер социальной поддержки в виде компенсации расходов на оплату жилых помещений, отопления, и освещения педагогическим работникам муниципальных образовательных организаций, расположенных на территории Краснодарского края, проживающих и работающих в сельской местности</t>
  </si>
  <si>
    <t>Предоставление субсидий бюджетам муниципальных районов (городских округов) Краснодарского края на софинансирование расходных обязательств органов местного самоуправления муниципальных образований Краснодарского края  в части организации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(приобретение автобусов и микроавтобусов для муниципальных образовательных организаций</t>
  </si>
  <si>
    <t>Проведение мероприятий по формированию в Краснодарском крае сети общеобразовательных организаций, в которых созданы условия для инклюзивного образования детей-инвалидов в рамках реализации мероприятий государственной программы Краснодарского края "Доступная среда"</t>
  </si>
  <si>
    <t>Компенсационная выплата за наем (поднаем) жилья педагогическим и руководящим работникам муниципальных общеобразовательных организаций</t>
  </si>
  <si>
    <t xml:space="preserve">Единовременная выплата молодым педагогам, окончившим профессиональные педагогические учебные заведения в текущем году и поступившим на работу в муниципальные образовательные учреждения в текущем году (в том числе окончившим в 2015, 2016 годах и прошедшим службу в Российской армии) </t>
  </si>
  <si>
    <t>Предоставление субсидий бюджетам муниципальных районов (городских округов) Краснодарского края на софинансирование расходных обязательств, возникающих при выполнении полномочий  органов местного самоуправления по вопросам местного значения по организации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(проведение капитального ремонта спортивныхт залов муниципальных общеобразовательных организаций, помещений при них, других помещений физкультурно-спортивного назначения, физкультурно-оздоровительных комплексов)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</si>
  <si>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(обновление материально-технической базы для формирования у обучающихся современных технологических и гуманитарных навыков)</t>
  </si>
  <si>
    <t>Организация предоставления дополнительного образования детям в муниципальных образовательных организациях за исключением дополнительного образования детей, финансовое обеспечение которого осуществляется органами государственной власти Краснодарского края (проведение медицинских осмотров лиц, занимающихся физической культурой и спортом по углубленной програмиме медицинского обследования)</t>
  </si>
  <si>
    <t>Мероприятия по повышению противопожарной безопасности образовательных организаций</t>
  </si>
  <si>
    <t>Обеспечение охраны образовательных организаций специализированными службами</t>
  </si>
  <si>
    <t>Устройство систем видеонаблюдения в образовательных организациях, их техническое обслуживание, в том числе софинансирование 10%</t>
  </si>
  <si>
    <t>Установка системы стрелец-мониторинг, вывод сигнала на пульт 01, обслуживание</t>
  </si>
  <si>
    <t>Устройство, ремонт ограждений территорий образовательных организаций (софинансирование государственной программы "Обеспечение безопасности населения" подпрограммы "Профилактика терроризма в Краснодарском крае" в части обеспечения инженерно-технической защищенности мунципальных образовательных организаций)</t>
  </si>
  <si>
    <t>Обслуживание средств тревожной сигнализации вневедомственной охраной, техническое обслуживание "тревожной кнопки", установка "тревожной кнопки" в новых помещениях</t>
  </si>
  <si>
    <t>Материально-техническое и финансовое обеспечение деятельности управления образованием</t>
  </si>
  <si>
    <t>Финансовое обеспечение деятельности муниципальных казенных учреждений, подведомственных управлению образованием</t>
  </si>
  <si>
    <t>Обеспечение системы образования Темрюкского района высококвалифицированными кадрами</t>
  </si>
  <si>
    <t>Проведение цикла мероприятий, посвященных Дню защитника Отечества</t>
  </si>
  <si>
    <t xml:space="preserve">Проведение цикла мероприятий, посвященных Празднованию Великой Победы 
</t>
  </si>
  <si>
    <t>Проведение цикла мероприятий, посвященных Дню Темрюкского района</t>
  </si>
  <si>
    <t xml:space="preserve"> Проведение цикла мероприятий, в рамках Краевого фестиваля «Легенды Тамани», "Казачья слава"
</t>
  </si>
  <si>
    <t>Проведение цикла мероприятий, посвященных Празднику работников культуры</t>
  </si>
  <si>
    <t xml:space="preserve">Проведение цикла мероприятий, в рамках районного  фестиваля народного творчества «Таманская музыкальная весна»
</t>
  </si>
  <si>
    <t xml:space="preserve"> Участие коллективов народного творчества в российских, краевых, районных фестивалях, конкурсах, праздниках</t>
  </si>
  <si>
    <t xml:space="preserve">Проведение цикла мероприятий, в рамках Международного фестиваля фольклора «Голоса традиций» </t>
  </si>
  <si>
    <t xml:space="preserve">Подготовка «Народных» и «Образцовых» коллективов к краевому смотру-конкурсу на подтверждение звания </t>
  </si>
  <si>
    <t>Проведение цикла мероприятий, в рамках краевого фестиваля-конкурса «Во славу Кубани, на благо России»</t>
  </si>
  <si>
    <t>Проведение цикла мероприятий, в рамках фестиваля детского творчества «Таманские звездочки»</t>
  </si>
  <si>
    <t xml:space="preserve">Участие одаренных детей  и детских
 колективов в различных  фестивалях - конкурсах, праздниках. Фонд поддержки одаренных детей (целевые стипендии)
</t>
  </si>
  <si>
    <t>Проведение цикла мероприятий, посвященных Международному женскому дню</t>
  </si>
  <si>
    <t>Проведение цикла мероприятий, посвященных Празднику  весны и труда</t>
  </si>
  <si>
    <t>Проведение цикла мероприятий, посвященных Дню матери</t>
  </si>
  <si>
    <t>Проведение мероприятия «Общерайонный выпускной»</t>
  </si>
  <si>
    <t>Организация и проведение мероприятий, посвященных Дню работников сельского хозяйства и перерабатывающей промышленности</t>
  </si>
  <si>
    <t>Проведение утренника «Рождественская елка» главы муниципального образования Темрюкский район</t>
  </si>
  <si>
    <t xml:space="preserve">Материально-техническое оснащение праздников, фестивалей, смотров-конкурсов, создание современных   каналов обобщения и распространения передового опыта деятельности   учреждений культуры </t>
  </si>
  <si>
    <t xml:space="preserve">Обновление книжного фонда библиотек </t>
  </si>
  <si>
    <t>Предоставлние субсидий на организацию библиотечного обслуживания населения (за исключением мероприятий по подключению общедоступных библиотек, находящихся в муници-пальной собственности, к сети «Интернет» и развития системы библиотечного дела с учетом задачи расширения информационных технологий и оцифровки), комплектование и обеспечение сохранности библиотечных фондов библиотек поселений, межпоселенчесих библиотек и библиотек городского округа (софинансирование)</t>
  </si>
  <si>
    <t>Приобретение программного обеспечения и компьютеризация</t>
  </si>
  <si>
    <t>Проведение мероприятий в рамках открытия сезона "Азовская волна" и "День России"</t>
  </si>
  <si>
    <t>Проведение цикла мероприятий, посвященных памятным датам учреждений культуры Темрюкского района 2016 г. – 40-лет со дня открытия Дома – музея М.Ю. Лермонтова 2017г. - 60-летие со дня основания Районного Дома культуры Темрюкского района; 2017г. – 40-летие со дня открытия Таманского музейного комплекса</t>
  </si>
  <si>
    <t xml:space="preserve">Оснащение образовательных учреждений района  оборудованием,  музыкальными инструментами
</t>
  </si>
  <si>
    <t>Проведение мероприятий в рамках районного праздника виноградарства и виноделия "Таманская лоза"</t>
  </si>
  <si>
    <t>Переподготовка и повышение квалификации специалистов, учеба кадров</t>
  </si>
  <si>
    <t xml:space="preserve">Развитие кадрового потенциала, социальная поддержка кадров (молодых специалистов)   учреждений культуры
</t>
  </si>
  <si>
    <t>Денежная выплата стимулирующего характера (3000 руб.) отдельным категориям работников муниципальных учреждений отрасли «Культура, искусство и кинематография» МОТР</t>
  </si>
  <si>
    <t xml:space="preserve">Предоставление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учреждений дополнительного образования детей, проживающим и работающим в сельской местности.
</t>
  </si>
  <si>
    <t xml:space="preserve">Капитальный и текущий ремонт, благоустройство территории, материально-техническое обеспечение МБУ ДО «ДШИ» г. Темрюк, МБУ ДО «ДШИ» ст-цы Тамань, МБУ "РДК", МБУ ДО "ДШИ" ст-цы Старотитаровской, МБУ ДО "ДШИ" пос. Юбилейный
</t>
  </si>
  <si>
    <t xml:space="preserve">Обеспечение деятельности
МБУК «Районный дом культуры» МОТР
</t>
  </si>
  <si>
    <t xml:space="preserve">Обеспечение деятельности
МБУК «Межпоселенческая библиотека» МОТР
</t>
  </si>
  <si>
    <t xml:space="preserve">Обеспечение деятельности
МБУ ДО «ДШИ» г.Темрюк, 
МБУ ДО «ДШИ» ст-цы Тамань, МБУ ДО «ДШИ» ст-цы Старотитаровская, МБУ ДО «ДШИ» пос.Юбилейный
</t>
  </si>
  <si>
    <t xml:space="preserve">Обеспечение деятельности
казенных учреждений культуры
</t>
  </si>
  <si>
    <t xml:space="preserve">Обеспечение деятельности
 управления культуры администрации муниципального образования Темрюкский район
</t>
  </si>
  <si>
    <t>Осуществление технической инвентаризации недвижимого имущества</t>
  </si>
  <si>
    <t>Проведение оценки рыночной стоимости или размера арендной платы муниципального имущества и земельных участков</t>
  </si>
  <si>
    <t>Кадастровые работы в отношении земельных участков, расположенных в границах муниципального образования Темрюкский район</t>
  </si>
  <si>
    <t>Усовершеноствование системы учета и испльзования муниципального имущества</t>
  </si>
  <si>
    <t>Осуществление эксплуатации и технического обслуживания муниципального имущества</t>
  </si>
  <si>
    <t>Размещение нестационарных объектов торговли на территории муниципального образования Темрюкский район согласно требованиям действующего законодательства</t>
  </si>
  <si>
    <t>Межведомственное взаимодействие (в том числе электронное) между держателями данных, необходимых в процедурах контроля за муниципальным имуществом</t>
  </si>
  <si>
    <t>Подготовка проектной документации для дальнейшего формирования земельных участков</t>
  </si>
  <si>
    <t>Выявление объектов культурного наследия в границах земель или земельных участков земельных участков, находящихся в муниципальной собственности или государственная собственность на которые не разграничена</t>
  </si>
  <si>
    <t>Приобретение жилья для детей-сирот и детей, оставшихся без попечения родителей, лиц из числа детей-сирот и детей, оставшихся без попечения родителей на территории Краснодарского края</t>
  </si>
  <si>
    <t>Проведение государственной экспертизы проектно-сметной документации</t>
  </si>
  <si>
    <t>Разработка комплексной схемы организации дорожного движения</t>
  </si>
  <si>
    <t>Обследование нежилого здания амбулатории, расположенного по адресу: Краснодарский край, Темрюкский район, ст. Тамань, ул.Некрасова, д.3, общей площадью 861,8 кв.м</t>
  </si>
  <si>
    <t>Выполнение текущего ремонта муниципального имущества, расположенного по адресу: Краснодарский край, г. Темрюк, ул. Октябрьская, 34, кв. 46</t>
  </si>
  <si>
    <t>Техническое обслуживание здания по адресу:   г. Темрюк, ул. Таманская, 5 а на период проведения капитального ремонта</t>
  </si>
  <si>
    <t>Обследование и определение технического состояния объекта «Нежилое здание "Баня" площадью 213,9 кв.м.»</t>
  </si>
  <si>
    <t>Проектирование и строительство здания амбулатории ВОП (врача общей практики) расположенного по адресу Краснодарский край, Темрюкский район, ст-ца Ахтанизовская, пер. Гервасия, 3 А</t>
  </si>
  <si>
    <t>Проектирование и строительство здания амбулатории ВОП (врача общей практики) расположенного по адресу Краснодарский край, Темрюкский район, пос. Красный Октябрь, ул. Почтовая</t>
  </si>
  <si>
    <t>Проектирование и строительство здания амбулатории ВОП (врача общей практики) расположенного по адресу Краснодарский край, Темрюкский район, пос. Кучугуры, ул. Рабочая, 60</t>
  </si>
  <si>
    <t xml:space="preserve">Проведение цикла мероприятий, посвященных юбилейным датам почетных и заслуженных работников культуры  и  коллективов  района
</t>
  </si>
  <si>
    <t>Организация и проведение независимой оценки качества условий оказания услуг учреждениями культуры</t>
  </si>
  <si>
    <t>Укрепление материально-технической оснащенности МБУК "РДК"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</si>
  <si>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рамках реализации мероприятия регионального проекта Краснодарского края "Совремренная школа" (обновление материально-технической базы для формирования у обучающихся навыков предметной области " Технология" и других предметных областей, за исключением мероприятия, предусмотренным подпунктом 1.3.3</t>
  </si>
  <si>
    <t>Приобретение оборудования</t>
  </si>
  <si>
    <t>Изготовление проектно-сметной документации по мероприятиям обеспечения доступности для инвалидов и других маломобильных групп населения здания Темрюкского районного правления ВОИ, расположенное по адресу: город Темрюк, ул. Степана Разина, 48б</t>
  </si>
  <si>
    <t>Реализация мероприятий, направленных на развитие детско-юношеского спорта в целях создания условий для подготовки спортивных сборных команд муниципальных образований и участие в обеспечении подготовки спортивного резерва для спортивных сборных команд Краснодарского края, в том числе на обеспечение уровня финансирования муниципальных организаций отрасли «Физическая культура и спорт», осуществляющих спортивную подготовку и реализующих программы спортивной подготовки в соответствии с требоваениями федеральных страндартов спортивной подготовки</t>
  </si>
  <si>
    <t>Реализация мероприятий, направленных на развитие детско-юношеского спорта в целях создания условий для подготовки спортивных сборных команд муниципальных образований и участие в обеспечении подготовки спортивного резерва для спортивных сборных команд Краснодарского края, в том числе на приобретение спортивно-технологического оборудования, инвентаря и экипировки для физкультурно-спортивных организаций отрасли «Физическая культура и спорт», осуществляющих спортивную подготовку по базовым видам спорта</t>
  </si>
  <si>
    <t>Организация и проведение акций, фестивалей, соревнований, участие в краевых мероприятиях, направленных на пропаганду здорового образа жизни, поддержку развития молодежного спорта, движения воркаут, экстремальных видов спорта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</si>
</sst>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i/>
      <sz val="9"/>
      <name val="Times New Roman"/>
      <family val="1"/>
      <charset val="204"/>
    </font>
    <font>
      <sz val="18"/>
      <name val="Times New Roman"/>
      <family val="1"/>
      <charset val="204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3" fillId="0" borderId="0" xfId="0" applyFont="1" applyAlignment="1">
      <alignment horizontal="center" vertical="top" wrapText="1"/>
    </xf>
    <xf numFmtId="0" fontId="3" fillId="4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164" fontId="4" fillId="0" borderId="0" xfId="0" applyNumberFormat="1" applyFont="1" applyFill="1" applyAlignment="1">
      <alignment horizontal="center" vertical="top" wrapText="1"/>
    </xf>
    <xf numFmtId="164" fontId="3" fillId="2" borderId="0" xfId="0" applyNumberFormat="1" applyFont="1" applyFill="1" applyAlignment="1">
      <alignment horizontal="center" vertical="top" wrapText="1"/>
    </xf>
    <xf numFmtId="164" fontId="3" fillId="4" borderId="0" xfId="0" applyNumberFormat="1" applyFont="1" applyFill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3" fillId="5" borderId="0" xfId="0" applyFont="1" applyFill="1" applyAlignment="1">
      <alignment horizontal="center" vertical="top" wrapText="1"/>
    </xf>
    <xf numFmtId="164" fontId="3" fillId="5" borderId="0" xfId="0" applyNumberFormat="1" applyFont="1" applyFill="1" applyAlignment="1">
      <alignment horizontal="center" vertical="top" wrapText="1"/>
    </xf>
    <xf numFmtId="164" fontId="3" fillId="5" borderId="1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3" fillId="5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64" fontId="6" fillId="0" borderId="0" xfId="0" applyNumberFormat="1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left" vertical="top" wrapText="1"/>
    </xf>
    <xf numFmtId="0" fontId="2" fillId="3" borderId="1" xfId="1" applyFont="1" applyFill="1" applyBorder="1" applyAlignment="1">
      <alignment horizontal="center" vertical="top" wrapText="1"/>
    </xf>
    <xf numFmtId="0" fontId="2" fillId="3" borderId="1" xfId="1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top" wrapText="1"/>
    </xf>
    <xf numFmtId="164" fontId="2" fillId="3" borderId="1" xfId="0" applyNumberFormat="1" applyFont="1" applyFill="1" applyBorder="1" applyAlignment="1">
      <alignment horizontal="center" vertical="top" wrapText="1"/>
    </xf>
    <xf numFmtId="0" fontId="2" fillId="3" borderId="0" xfId="0" applyFont="1" applyFill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left" vertical="top" wrapText="1"/>
    </xf>
    <xf numFmtId="0" fontId="5" fillId="6" borderId="1" xfId="1" applyFont="1" applyFill="1" applyBorder="1" applyAlignment="1">
      <alignment horizontal="left" vertical="top" wrapText="1"/>
    </xf>
    <xf numFmtId="164" fontId="5" fillId="6" borderId="1" xfId="0" applyNumberFormat="1" applyFont="1" applyFill="1" applyBorder="1" applyAlignment="1">
      <alignment horizontal="center" vertical="top" wrapText="1"/>
    </xf>
    <xf numFmtId="0" fontId="5" fillId="6" borderId="0" xfId="0" applyFont="1" applyFill="1" applyAlignment="1">
      <alignment horizontal="center" vertical="top" wrapText="1"/>
    </xf>
    <xf numFmtId="164" fontId="3" fillId="0" borderId="1" xfId="1" applyNumberFormat="1" applyFont="1" applyFill="1" applyBorder="1" applyAlignment="1">
      <alignment horizontal="center" vertical="top" wrapText="1"/>
    </xf>
    <xf numFmtId="0" fontId="3" fillId="5" borderId="1" xfId="1" applyFont="1" applyFill="1" applyBorder="1" applyAlignment="1">
      <alignment horizontal="left" vertical="top" wrapText="1"/>
    </xf>
    <xf numFmtId="164" fontId="7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164" fontId="3" fillId="5" borderId="1" xfId="1" applyNumberFormat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1" applyFont="1" applyFill="1" applyBorder="1" applyAlignment="1">
      <alignment horizontal="left" vertical="top" wrapText="1"/>
    </xf>
    <xf numFmtId="0" fontId="3" fillId="5" borderId="1" xfId="1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0" fontId="3" fillId="6" borderId="1" xfId="1" applyFont="1" applyFill="1" applyBorder="1" applyAlignment="1">
      <alignment horizontal="left" vertical="top" wrapText="1"/>
    </xf>
    <xf numFmtId="0" fontId="3" fillId="6" borderId="0" xfId="0" applyFont="1" applyFill="1" applyAlignment="1">
      <alignment horizontal="center" vertical="top" wrapText="1"/>
    </xf>
    <xf numFmtId="164" fontId="2" fillId="5" borderId="1" xfId="0" applyNumberFormat="1" applyFont="1" applyFill="1" applyBorder="1" applyAlignment="1">
      <alignment horizontal="center" vertical="top" wrapText="1"/>
    </xf>
    <xf numFmtId="0" fontId="2" fillId="5" borderId="0" xfId="0" applyFont="1" applyFill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6" borderId="1" xfId="0" applyFont="1" applyFill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left" vertical="top" wrapText="1"/>
    </xf>
    <xf numFmtId="2" fontId="3" fillId="5" borderId="1" xfId="0" applyNumberFormat="1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top" wrapText="1"/>
    </xf>
    <xf numFmtId="0" fontId="5" fillId="0" borderId="4" xfId="1" applyFont="1" applyFill="1" applyBorder="1" applyAlignment="1">
      <alignment horizontal="center" vertical="top" wrapText="1"/>
    </xf>
    <xf numFmtId="0" fontId="5" fillId="0" borderId="5" xfId="1" applyFont="1" applyFill="1" applyBorder="1" applyAlignment="1">
      <alignment horizontal="center" vertical="top" wrapText="1"/>
    </xf>
    <xf numFmtId="0" fontId="3" fillId="5" borderId="3" xfId="1" applyFont="1" applyFill="1" applyBorder="1" applyAlignment="1">
      <alignment horizontal="center" vertical="top" wrapText="1"/>
    </xf>
    <xf numFmtId="0" fontId="3" fillId="5" borderId="4" xfId="1" applyFont="1" applyFill="1" applyBorder="1" applyAlignment="1">
      <alignment horizontal="center" vertical="top" wrapText="1"/>
    </xf>
    <xf numFmtId="0" fontId="3" fillId="5" borderId="5" xfId="1" applyFont="1" applyFill="1" applyBorder="1" applyAlignment="1">
      <alignment horizontal="center" vertical="top" wrapText="1"/>
    </xf>
    <xf numFmtId="0" fontId="3" fillId="5" borderId="3" xfId="0" applyFont="1" applyFill="1" applyBorder="1" applyAlignment="1">
      <alignment horizontal="center" vertical="top" wrapText="1"/>
    </xf>
    <xf numFmtId="0" fontId="3" fillId="5" borderId="4" xfId="0" applyFont="1" applyFill="1" applyBorder="1" applyAlignment="1">
      <alignment horizontal="center" vertical="top" wrapText="1"/>
    </xf>
    <xf numFmtId="0" fontId="3" fillId="5" borderId="5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horizontal="center" vertical="top" wrapText="1"/>
    </xf>
    <xf numFmtId="0" fontId="2" fillId="5" borderId="1" xfId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3" fillId="5" borderId="1" xfId="1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right" vertical="top" wrapText="1"/>
    </xf>
    <xf numFmtId="0" fontId="6" fillId="0" borderId="0" xfId="0" applyFont="1" applyFill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2"/>
  <sheetViews>
    <sheetView tabSelected="1" view="pageBreakPreview" zoomScaleNormal="100" zoomScaleSheetLayoutView="100" workbookViewId="0">
      <pane ySplit="8" topLeftCell="A269" activePane="bottomLeft" state="frozen"/>
      <selection pane="bottomLeft" activeCell="A333" sqref="A333:XFD333"/>
    </sheetView>
  </sheetViews>
  <sheetFormatPr defaultRowHeight="12" x14ac:dyDescent="0.25"/>
  <cols>
    <col min="1" max="1" width="4" style="1" customWidth="1"/>
    <col min="2" max="2" width="43" style="23" customWidth="1"/>
    <col min="3" max="3" width="15.7109375" style="1" customWidth="1"/>
    <col min="4" max="4" width="10.140625" style="2" customWidth="1"/>
    <col min="5" max="5" width="12.42578125" style="2" customWidth="1"/>
    <col min="6" max="6" width="9.28515625" style="2" customWidth="1"/>
    <col min="7" max="7" width="9.42578125" style="9" customWidth="1"/>
    <col min="8" max="8" width="14" style="2" customWidth="1"/>
    <col min="9" max="9" width="9.140625" style="3" customWidth="1"/>
    <col min="10" max="10" width="12" style="3" customWidth="1"/>
    <col min="11" max="11" width="10.28515625" style="3" customWidth="1"/>
    <col min="12" max="12" width="9.85546875" style="8" customWidth="1"/>
    <col min="13" max="13" width="13.42578125" style="3" customWidth="1"/>
    <col min="14" max="14" width="6.5703125" style="1" customWidth="1"/>
    <col min="15" max="15" width="13.28515625" style="1" customWidth="1"/>
    <col min="16" max="16" width="7.85546875" style="1" customWidth="1"/>
    <col min="17" max="17" width="8.42578125" style="1" customWidth="1"/>
    <col min="18" max="18" width="12.85546875" style="1" customWidth="1"/>
    <col min="19" max="16384" width="9.140625" style="1"/>
  </cols>
  <sheetData>
    <row r="1" spans="1:18" s="16" customFormat="1" ht="3" customHeight="1" x14ac:dyDescent="0.25">
      <c r="B1" s="21"/>
      <c r="G1" s="7"/>
      <c r="L1" s="7"/>
    </row>
    <row r="2" spans="1:18" s="26" customFormat="1" ht="60" customHeight="1" x14ac:dyDescent="0.25">
      <c r="B2" s="80" t="s">
        <v>104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</row>
    <row r="3" spans="1:18" s="26" customFormat="1" ht="17.25" customHeight="1" x14ac:dyDescent="0.25"/>
    <row r="4" spans="1:18" s="26" customFormat="1" ht="17.25" customHeight="1" x14ac:dyDescent="0.25"/>
    <row r="5" spans="1:18" s="26" customFormat="1" ht="27.75" customHeight="1" x14ac:dyDescent="0.25">
      <c r="B5" s="27"/>
      <c r="F5" s="24"/>
      <c r="G5" s="24"/>
      <c r="K5" s="24"/>
      <c r="L5" s="24"/>
      <c r="P5" s="79" t="s">
        <v>99</v>
      </c>
      <c r="Q5" s="79"/>
      <c r="R5" s="79"/>
    </row>
    <row r="6" spans="1:18" s="5" customFormat="1" ht="25.5" customHeight="1" x14ac:dyDescent="0.25">
      <c r="A6" s="73" t="s">
        <v>0</v>
      </c>
      <c r="B6" s="73" t="s">
        <v>125</v>
      </c>
      <c r="C6" s="73" t="s">
        <v>1</v>
      </c>
      <c r="D6" s="73" t="s">
        <v>5</v>
      </c>
      <c r="E6" s="73"/>
      <c r="F6" s="73"/>
      <c r="G6" s="73"/>
      <c r="H6" s="73"/>
      <c r="I6" s="73" t="s">
        <v>6</v>
      </c>
      <c r="J6" s="73"/>
      <c r="K6" s="73"/>
      <c r="L6" s="73"/>
      <c r="M6" s="73"/>
      <c r="N6" s="73" t="s">
        <v>7</v>
      </c>
      <c r="O6" s="73"/>
      <c r="P6" s="73"/>
      <c r="Q6" s="73"/>
      <c r="R6" s="73"/>
    </row>
    <row r="7" spans="1:18" s="5" customFormat="1" ht="35.25" customHeight="1" x14ac:dyDescent="0.25">
      <c r="A7" s="73"/>
      <c r="B7" s="73"/>
      <c r="C7" s="73"/>
      <c r="D7" s="25" t="s">
        <v>100</v>
      </c>
      <c r="E7" s="25" t="s">
        <v>2</v>
      </c>
      <c r="F7" s="25" t="s">
        <v>3</v>
      </c>
      <c r="G7" s="6" t="s">
        <v>4</v>
      </c>
      <c r="H7" s="25" t="s">
        <v>97</v>
      </c>
      <c r="I7" s="25" t="s">
        <v>8</v>
      </c>
      <c r="J7" s="25" t="s">
        <v>2</v>
      </c>
      <c r="K7" s="25" t="s">
        <v>3</v>
      </c>
      <c r="L7" s="6" t="s">
        <v>4</v>
      </c>
      <c r="M7" s="25" t="s">
        <v>97</v>
      </c>
      <c r="N7" s="25" t="s">
        <v>8</v>
      </c>
      <c r="O7" s="25" t="s">
        <v>2</v>
      </c>
      <c r="P7" s="25" t="s">
        <v>3</v>
      </c>
      <c r="Q7" s="25" t="s">
        <v>4</v>
      </c>
      <c r="R7" s="25" t="s">
        <v>97</v>
      </c>
    </row>
    <row r="8" spans="1:18" s="11" customFormat="1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0">
        <v>13</v>
      </c>
      <c r="N8" s="10">
        <v>14</v>
      </c>
      <c r="O8" s="10">
        <v>15</v>
      </c>
      <c r="P8" s="10">
        <v>16</v>
      </c>
      <c r="Q8" s="10">
        <v>17</v>
      </c>
      <c r="R8" s="10">
        <v>18</v>
      </c>
    </row>
    <row r="9" spans="1:18" s="5" customFormat="1" ht="18" customHeight="1" x14ac:dyDescent="0.25">
      <c r="A9" s="25"/>
      <c r="B9" s="25" t="s">
        <v>96</v>
      </c>
      <c r="C9" s="25" t="s">
        <v>98</v>
      </c>
      <c r="D9" s="6">
        <f t="shared" ref="D9:M9" si="0">D10+D14+D49+D94+D114+D143+D152+D167+D169+D171+D180+D183+D187+D199+D201+D222+D230+D236+D238+D240+D253+D257+D259+D262+D265+D267+D279+D288+D291+D293+D296+D301+D310+D320</f>
        <v>2448725.8999999994</v>
      </c>
      <c r="E9" s="6">
        <f t="shared" si="0"/>
        <v>14662.7</v>
      </c>
      <c r="F9" s="6">
        <f t="shared" si="0"/>
        <v>1160523.8</v>
      </c>
      <c r="G9" s="6">
        <f t="shared" si="0"/>
        <v>1272752.8</v>
      </c>
      <c r="H9" s="6">
        <f t="shared" si="0"/>
        <v>786.6</v>
      </c>
      <c r="I9" s="6">
        <f t="shared" si="0"/>
        <v>1767253.4999999988</v>
      </c>
      <c r="J9" s="6">
        <f t="shared" si="0"/>
        <v>6469.1</v>
      </c>
      <c r="K9" s="6">
        <f t="shared" si="0"/>
        <v>817658.40000000014</v>
      </c>
      <c r="L9" s="6">
        <f t="shared" si="0"/>
        <v>942054.39999999979</v>
      </c>
      <c r="M9" s="6">
        <f t="shared" si="0"/>
        <v>786.6</v>
      </c>
      <c r="N9" s="6">
        <f>I9/D9*100</f>
        <v>72.170327434360843</v>
      </c>
      <c r="O9" s="6">
        <f>J9/E9*100</f>
        <v>44.119432301008679</v>
      </c>
      <c r="P9" s="6">
        <f>K9/F9*100</f>
        <v>70.45597858484247</v>
      </c>
      <c r="Q9" s="6">
        <f>L9/G9*100</f>
        <v>74.017075428944239</v>
      </c>
      <c r="R9" s="6">
        <f>M9/H9*100</f>
        <v>100</v>
      </c>
    </row>
    <row r="10" spans="1:18" s="32" customFormat="1" ht="27.75" customHeight="1" x14ac:dyDescent="0.25">
      <c r="A10" s="28">
        <v>1</v>
      </c>
      <c r="B10" s="29" t="s">
        <v>13</v>
      </c>
      <c r="C10" s="30" t="s">
        <v>109</v>
      </c>
      <c r="D10" s="31">
        <f>D11+D12+D13</f>
        <v>4582</v>
      </c>
      <c r="E10" s="31">
        <f t="shared" ref="E10:M10" si="1">E11+E12+E13</f>
        <v>0</v>
      </c>
      <c r="F10" s="31">
        <f t="shared" si="1"/>
        <v>0</v>
      </c>
      <c r="G10" s="31">
        <f t="shared" si="1"/>
        <v>4582</v>
      </c>
      <c r="H10" s="31">
        <f t="shared" si="1"/>
        <v>0</v>
      </c>
      <c r="I10" s="31">
        <f t="shared" si="1"/>
        <v>3257.2</v>
      </c>
      <c r="J10" s="31">
        <f t="shared" si="1"/>
        <v>0</v>
      </c>
      <c r="K10" s="31">
        <f t="shared" si="1"/>
        <v>0</v>
      </c>
      <c r="L10" s="31">
        <f t="shared" si="1"/>
        <v>3257.2</v>
      </c>
      <c r="M10" s="31">
        <f t="shared" si="1"/>
        <v>0</v>
      </c>
      <c r="N10" s="31">
        <f>I10/D10*100</f>
        <v>71.086861632474893</v>
      </c>
      <c r="O10" s="31">
        <v>0</v>
      </c>
      <c r="P10" s="31">
        <v>0</v>
      </c>
      <c r="Q10" s="31">
        <f>L10/G10*100</f>
        <v>71.086861632474893</v>
      </c>
      <c r="R10" s="31">
        <v>0</v>
      </c>
    </row>
    <row r="11" spans="1:18" s="13" customFormat="1" ht="154.5" customHeight="1" x14ac:dyDescent="0.25">
      <c r="A11" s="67"/>
      <c r="B11" s="33" t="s">
        <v>223</v>
      </c>
      <c r="C11" s="70" t="s">
        <v>109</v>
      </c>
      <c r="D11" s="15">
        <f t="shared" ref="D11:D48" si="2">E11+F11+G11</f>
        <v>2611</v>
      </c>
      <c r="E11" s="15">
        <v>0</v>
      </c>
      <c r="F11" s="15">
        <v>0</v>
      </c>
      <c r="G11" s="34">
        <v>2611</v>
      </c>
      <c r="H11" s="15">
        <v>0</v>
      </c>
      <c r="I11" s="15">
        <f t="shared" ref="I11:I13" si="3">J11+K11+L11</f>
        <v>1575</v>
      </c>
      <c r="J11" s="15">
        <v>0</v>
      </c>
      <c r="K11" s="15">
        <v>0</v>
      </c>
      <c r="L11" s="34">
        <v>1575</v>
      </c>
      <c r="M11" s="15">
        <v>0</v>
      </c>
      <c r="N11" s="15">
        <f>I11/D11*100</f>
        <v>60.321715817694368</v>
      </c>
      <c r="O11" s="15">
        <v>0</v>
      </c>
      <c r="P11" s="15">
        <v>0</v>
      </c>
      <c r="Q11" s="15">
        <f t="shared" ref="Q11" si="4">L11/G11*100</f>
        <v>60.321715817694368</v>
      </c>
      <c r="R11" s="15">
        <v>0</v>
      </c>
    </row>
    <row r="12" spans="1:18" s="13" customFormat="1" ht="90.75" customHeight="1" x14ac:dyDescent="0.25">
      <c r="A12" s="68"/>
      <c r="B12" s="33" t="s">
        <v>224</v>
      </c>
      <c r="C12" s="71"/>
      <c r="D12" s="15">
        <f t="shared" si="2"/>
        <v>395</v>
      </c>
      <c r="E12" s="15">
        <v>0</v>
      </c>
      <c r="F12" s="15">
        <v>0</v>
      </c>
      <c r="G12" s="34">
        <v>395</v>
      </c>
      <c r="H12" s="15">
        <v>0</v>
      </c>
      <c r="I12" s="15">
        <f t="shared" si="3"/>
        <v>122</v>
      </c>
      <c r="J12" s="15">
        <v>0</v>
      </c>
      <c r="K12" s="15">
        <v>0</v>
      </c>
      <c r="L12" s="34">
        <v>122</v>
      </c>
      <c r="M12" s="15">
        <v>0</v>
      </c>
      <c r="N12" s="15">
        <f>I12/D12*100</f>
        <v>30.886075949367086</v>
      </c>
      <c r="O12" s="15">
        <v>0</v>
      </c>
      <c r="P12" s="15">
        <v>0</v>
      </c>
      <c r="Q12" s="15">
        <f t="shared" ref="Q12" si="5">L12/G12*100</f>
        <v>30.886075949367086</v>
      </c>
      <c r="R12" s="15">
        <v>0</v>
      </c>
    </row>
    <row r="13" spans="1:18" s="13" customFormat="1" ht="17.25" customHeight="1" x14ac:dyDescent="0.25">
      <c r="A13" s="69"/>
      <c r="B13" s="33" t="s">
        <v>361</v>
      </c>
      <c r="C13" s="72"/>
      <c r="D13" s="15">
        <f t="shared" ref="D13" si="6">E13+F13+G13</f>
        <v>1576</v>
      </c>
      <c r="E13" s="15">
        <v>0</v>
      </c>
      <c r="F13" s="15">
        <v>0</v>
      </c>
      <c r="G13" s="34">
        <v>1576</v>
      </c>
      <c r="H13" s="15">
        <v>0</v>
      </c>
      <c r="I13" s="15">
        <f t="shared" si="3"/>
        <v>1560.2</v>
      </c>
      <c r="J13" s="15">
        <v>0</v>
      </c>
      <c r="K13" s="15">
        <v>0</v>
      </c>
      <c r="L13" s="34">
        <v>1560.2</v>
      </c>
      <c r="M13" s="15">
        <v>0</v>
      </c>
      <c r="N13" s="15">
        <f>I13/D13*100</f>
        <v>98.997461928934015</v>
      </c>
      <c r="O13" s="15">
        <v>0</v>
      </c>
      <c r="P13" s="15">
        <v>0</v>
      </c>
      <c r="Q13" s="15">
        <f t="shared" ref="Q13" si="7">L13/G13*100</f>
        <v>98.997461928934015</v>
      </c>
      <c r="R13" s="15">
        <v>0</v>
      </c>
    </row>
    <row r="14" spans="1:18" s="32" customFormat="1" ht="27.75" customHeight="1" x14ac:dyDescent="0.25">
      <c r="A14" s="28">
        <v>2</v>
      </c>
      <c r="B14" s="29" t="s">
        <v>14</v>
      </c>
      <c r="C14" s="30" t="s">
        <v>48</v>
      </c>
      <c r="D14" s="31">
        <f>D15+D16+D17+D18+D19+D20+D21+D22+D23+D24+D25+D26+D27+D28+D29+D30+D31+D32+D33+D34+D35+D36+D37+D38+D39+D40+D41+D42+D43+D44+D45+D46+D47+D48</f>
        <v>1544446.3999999997</v>
      </c>
      <c r="E14" s="31">
        <f t="shared" ref="E14:M14" si="8">E15+E16+E17+E18+E19+E20+E21+E22+E23+E24+E25+E26+E27+E28+E29+E30+E31+E32+E33+E34+E35+E36+E37+E38+E39+E40+E41+E42+E43+E44+E45+E46+E47+E48</f>
        <v>4611.5</v>
      </c>
      <c r="F14" s="31">
        <f t="shared" si="8"/>
        <v>939460.30000000016</v>
      </c>
      <c r="G14" s="31">
        <f t="shared" si="8"/>
        <v>600374.6</v>
      </c>
      <c r="H14" s="31">
        <f t="shared" si="8"/>
        <v>0</v>
      </c>
      <c r="I14" s="31">
        <f t="shared" si="8"/>
        <v>1170633.2999999996</v>
      </c>
      <c r="J14" s="31">
        <f t="shared" si="8"/>
        <v>4611.5</v>
      </c>
      <c r="K14" s="31">
        <f t="shared" si="8"/>
        <v>695811.70000000019</v>
      </c>
      <c r="L14" s="31">
        <f t="shared" si="8"/>
        <v>470210.1</v>
      </c>
      <c r="M14" s="31">
        <f t="shared" si="8"/>
        <v>0</v>
      </c>
      <c r="N14" s="31">
        <f t="shared" ref="N14:N320" si="9">I14/D14*100</f>
        <v>75.796304747124907</v>
      </c>
      <c r="O14" s="31">
        <v>0</v>
      </c>
      <c r="P14" s="31">
        <f t="shared" ref="P14:P320" si="10">K14/F14*100</f>
        <v>74.065045643759518</v>
      </c>
      <c r="Q14" s="31">
        <f t="shared" ref="O14:R320" si="11">L14/G14*100</f>
        <v>78.319452555121416</v>
      </c>
      <c r="R14" s="31">
        <v>0</v>
      </c>
    </row>
    <row r="15" spans="1:18" s="13" customFormat="1" ht="28.5" customHeight="1" x14ac:dyDescent="0.25">
      <c r="A15" s="77"/>
      <c r="B15" s="35" t="s">
        <v>269</v>
      </c>
      <c r="C15" s="78" t="s">
        <v>48</v>
      </c>
      <c r="D15" s="15">
        <f t="shared" si="2"/>
        <v>3822.9</v>
      </c>
      <c r="E15" s="15">
        <v>0</v>
      </c>
      <c r="F15" s="34">
        <v>3822.9</v>
      </c>
      <c r="G15" s="34">
        <v>0</v>
      </c>
      <c r="H15" s="15">
        <v>0</v>
      </c>
      <c r="I15" s="15">
        <f t="shared" ref="I15:I48" si="12">J15+K15+L15</f>
        <v>3524.4</v>
      </c>
      <c r="J15" s="15">
        <v>0</v>
      </c>
      <c r="K15" s="34">
        <v>3524.4</v>
      </c>
      <c r="L15" s="34">
        <v>0</v>
      </c>
      <c r="M15" s="15">
        <v>0</v>
      </c>
      <c r="N15" s="15">
        <f t="shared" si="9"/>
        <v>92.191791571843368</v>
      </c>
      <c r="O15" s="15">
        <v>0</v>
      </c>
      <c r="P15" s="15">
        <f t="shared" si="10"/>
        <v>92.191791571843368</v>
      </c>
      <c r="Q15" s="15">
        <v>0</v>
      </c>
      <c r="R15" s="15">
        <v>0</v>
      </c>
    </row>
    <row r="16" spans="1:18" s="13" customFormat="1" ht="40.5" customHeight="1" x14ac:dyDescent="0.25">
      <c r="A16" s="77"/>
      <c r="B16" s="35" t="s">
        <v>270</v>
      </c>
      <c r="C16" s="78"/>
      <c r="D16" s="15">
        <f t="shared" si="2"/>
        <v>38594.300000000003</v>
      </c>
      <c r="E16" s="15">
        <v>0</v>
      </c>
      <c r="F16" s="34">
        <v>1350</v>
      </c>
      <c r="G16" s="34">
        <v>37244.300000000003</v>
      </c>
      <c r="H16" s="15">
        <v>0</v>
      </c>
      <c r="I16" s="15">
        <f t="shared" si="12"/>
        <v>12572</v>
      </c>
      <c r="J16" s="15">
        <v>0</v>
      </c>
      <c r="K16" s="34">
        <v>450</v>
      </c>
      <c r="L16" s="34">
        <v>12122</v>
      </c>
      <c r="M16" s="15">
        <v>0</v>
      </c>
      <c r="N16" s="15">
        <f t="shared" si="9"/>
        <v>32.574758448786476</v>
      </c>
      <c r="O16" s="15">
        <v>0</v>
      </c>
      <c r="P16" s="15">
        <f t="shared" si="10"/>
        <v>33.333333333333329</v>
      </c>
      <c r="Q16" s="15">
        <f t="shared" si="11"/>
        <v>32.547262265635275</v>
      </c>
      <c r="R16" s="15">
        <v>0</v>
      </c>
    </row>
    <row r="17" spans="1:18" s="13" customFormat="1" ht="27.75" customHeight="1" x14ac:dyDescent="0.25">
      <c r="A17" s="77"/>
      <c r="B17" s="36" t="s">
        <v>271</v>
      </c>
      <c r="C17" s="78"/>
      <c r="D17" s="15">
        <f t="shared" si="2"/>
        <v>16262.8</v>
      </c>
      <c r="E17" s="15">
        <v>0</v>
      </c>
      <c r="F17" s="34">
        <v>0</v>
      </c>
      <c r="G17" s="34">
        <v>16262.8</v>
      </c>
      <c r="H17" s="15">
        <v>0</v>
      </c>
      <c r="I17" s="15">
        <f t="shared" si="12"/>
        <v>13719.2</v>
      </c>
      <c r="J17" s="15">
        <v>0</v>
      </c>
      <c r="K17" s="34">
        <v>0</v>
      </c>
      <c r="L17" s="34">
        <v>13719.2</v>
      </c>
      <c r="M17" s="15">
        <v>0</v>
      </c>
      <c r="N17" s="15">
        <f t="shared" si="9"/>
        <v>84.359396905821882</v>
      </c>
      <c r="O17" s="15">
        <v>0</v>
      </c>
      <c r="P17" s="15">
        <v>0</v>
      </c>
      <c r="Q17" s="15">
        <f t="shared" si="11"/>
        <v>84.359396905821882</v>
      </c>
      <c r="R17" s="15">
        <v>0</v>
      </c>
    </row>
    <row r="18" spans="1:18" s="13" customFormat="1" ht="26.25" customHeight="1" x14ac:dyDescent="0.25">
      <c r="A18" s="77"/>
      <c r="B18" s="36" t="s">
        <v>272</v>
      </c>
      <c r="C18" s="78"/>
      <c r="D18" s="15">
        <f t="shared" si="2"/>
        <v>475</v>
      </c>
      <c r="E18" s="15">
        <v>0</v>
      </c>
      <c r="F18" s="34">
        <v>0</v>
      </c>
      <c r="G18" s="34">
        <v>475</v>
      </c>
      <c r="H18" s="15">
        <v>0</v>
      </c>
      <c r="I18" s="15">
        <f t="shared" si="12"/>
        <v>285</v>
      </c>
      <c r="J18" s="15">
        <v>0</v>
      </c>
      <c r="K18" s="34">
        <v>0</v>
      </c>
      <c r="L18" s="34">
        <v>285</v>
      </c>
      <c r="M18" s="15">
        <v>0</v>
      </c>
      <c r="N18" s="15">
        <f t="shared" si="9"/>
        <v>60</v>
      </c>
      <c r="O18" s="15">
        <v>0</v>
      </c>
      <c r="P18" s="15">
        <v>0</v>
      </c>
      <c r="Q18" s="15">
        <f t="shared" si="11"/>
        <v>60</v>
      </c>
      <c r="R18" s="15">
        <v>0</v>
      </c>
    </row>
    <row r="19" spans="1:18" s="13" customFormat="1" ht="28.5" customHeight="1" x14ac:dyDescent="0.25">
      <c r="A19" s="77"/>
      <c r="B19" s="35" t="s">
        <v>273</v>
      </c>
      <c r="C19" s="78"/>
      <c r="D19" s="15">
        <f t="shared" si="2"/>
        <v>524</v>
      </c>
      <c r="E19" s="15">
        <v>0</v>
      </c>
      <c r="F19" s="34">
        <v>0</v>
      </c>
      <c r="G19" s="34">
        <v>524</v>
      </c>
      <c r="H19" s="15">
        <v>0</v>
      </c>
      <c r="I19" s="15">
        <f t="shared" si="12"/>
        <v>421.6</v>
      </c>
      <c r="J19" s="15">
        <v>0</v>
      </c>
      <c r="K19" s="34">
        <v>0</v>
      </c>
      <c r="L19" s="34">
        <v>421.6</v>
      </c>
      <c r="M19" s="15">
        <v>0</v>
      </c>
      <c r="N19" s="15">
        <f t="shared" si="9"/>
        <v>80.458015267175568</v>
      </c>
      <c r="O19" s="15">
        <v>0</v>
      </c>
      <c r="P19" s="15">
        <v>0</v>
      </c>
      <c r="Q19" s="15">
        <f t="shared" si="11"/>
        <v>80.458015267175568</v>
      </c>
      <c r="R19" s="15">
        <v>0</v>
      </c>
    </row>
    <row r="20" spans="1:18" s="13" customFormat="1" ht="38.25" customHeight="1" x14ac:dyDescent="0.25">
      <c r="A20" s="77"/>
      <c r="B20" s="35" t="s">
        <v>274</v>
      </c>
      <c r="C20" s="78"/>
      <c r="D20" s="15">
        <f t="shared" si="2"/>
        <v>196992.6</v>
      </c>
      <c r="E20" s="15">
        <v>0</v>
      </c>
      <c r="F20" s="34">
        <v>0</v>
      </c>
      <c r="G20" s="34">
        <v>196992.6</v>
      </c>
      <c r="H20" s="15">
        <v>0</v>
      </c>
      <c r="I20" s="15">
        <f t="shared" si="12"/>
        <v>175027.8</v>
      </c>
      <c r="J20" s="15">
        <v>0</v>
      </c>
      <c r="K20" s="34">
        <v>0</v>
      </c>
      <c r="L20" s="34">
        <v>175027.8</v>
      </c>
      <c r="M20" s="15">
        <v>0</v>
      </c>
      <c r="N20" s="15">
        <f t="shared" si="9"/>
        <v>88.849936495076449</v>
      </c>
      <c r="O20" s="15">
        <v>0</v>
      </c>
      <c r="P20" s="15">
        <v>0</v>
      </c>
      <c r="Q20" s="15">
        <f t="shared" si="11"/>
        <v>88.849936495076449</v>
      </c>
      <c r="R20" s="15">
        <v>0</v>
      </c>
    </row>
    <row r="21" spans="1:18" s="13" customFormat="1" ht="42" customHeight="1" x14ac:dyDescent="0.25">
      <c r="A21" s="77"/>
      <c r="B21" s="35" t="s">
        <v>275</v>
      </c>
      <c r="C21" s="78"/>
      <c r="D21" s="15">
        <f t="shared" si="2"/>
        <v>152846.29999999999</v>
      </c>
      <c r="E21" s="15">
        <v>0</v>
      </c>
      <c r="F21" s="34">
        <v>0</v>
      </c>
      <c r="G21" s="34">
        <v>152846.29999999999</v>
      </c>
      <c r="H21" s="15">
        <v>0</v>
      </c>
      <c r="I21" s="15">
        <f t="shared" si="12"/>
        <v>125634</v>
      </c>
      <c r="J21" s="15">
        <v>0</v>
      </c>
      <c r="K21" s="34">
        <v>0</v>
      </c>
      <c r="L21" s="34">
        <v>125634</v>
      </c>
      <c r="M21" s="15">
        <v>0</v>
      </c>
      <c r="N21" s="15">
        <f t="shared" si="9"/>
        <v>82.196297849539064</v>
      </c>
      <c r="O21" s="15">
        <v>0</v>
      </c>
      <c r="P21" s="15">
        <v>0</v>
      </c>
      <c r="Q21" s="15">
        <f t="shared" si="11"/>
        <v>82.196297849539064</v>
      </c>
      <c r="R21" s="15">
        <v>0</v>
      </c>
    </row>
    <row r="22" spans="1:18" s="13" customFormat="1" ht="40.5" customHeight="1" x14ac:dyDescent="0.25">
      <c r="A22" s="77"/>
      <c r="B22" s="35" t="s">
        <v>276</v>
      </c>
      <c r="C22" s="78"/>
      <c r="D22" s="15">
        <f t="shared" si="2"/>
        <v>61330.6</v>
      </c>
      <c r="E22" s="15">
        <v>0</v>
      </c>
      <c r="F22" s="34">
        <v>0</v>
      </c>
      <c r="G22" s="34">
        <v>61330.6</v>
      </c>
      <c r="H22" s="15">
        <v>0</v>
      </c>
      <c r="I22" s="15">
        <f t="shared" si="12"/>
        <v>55906.6</v>
      </c>
      <c r="J22" s="15">
        <v>0</v>
      </c>
      <c r="K22" s="34">
        <v>0</v>
      </c>
      <c r="L22" s="34">
        <v>55906.6</v>
      </c>
      <c r="M22" s="15">
        <v>0</v>
      </c>
      <c r="N22" s="15">
        <f t="shared" si="9"/>
        <v>91.156127610034801</v>
      </c>
      <c r="O22" s="15">
        <v>0</v>
      </c>
      <c r="P22" s="15">
        <v>0</v>
      </c>
      <c r="Q22" s="15">
        <f t="shared" si="11"/>
        <v>91.156127610034801</v>
      </c>
      <c r="R22" s="15">
        <v>0</v>
      </c>
    </row>
    <row r="23" spans="1:18" s="13" customFormat="1" ht="30" customHeight="1" x14ac:dyDescent="0.25">
      <c r="A23" s="77"/>
      <c r="B23" s="35" t="s">
        <v>277</v>
      </c>
      <c r="C23" s="78"/>
      <c r="D23" s="15">
        <f t="shared" si="2"/>
        <v>882539.8</v>
      </c>
      <c r="E23" s="15">
        <v>0</v>
      </c>
      <c r="F23" s="34">
        <v>882539.8</v>
      </c>
      <c r="G23" s="34">
        <v>0</v>
      </c>
      <c r="H23" s="15">
        <v>0</v>
      </c>
      <c r="I23" s="15">
        <f t="shared" si="12"/>
        <v>669406.80000000005</v>
      </c>
      <c r="J23" s="15">
        <v>0</v>
      </c>
      <c r="K23" s="34">
        <v>669406.80000000005</v>
      </c>
      <c r="L23" s="34">
        <v>0</v>
      </c>
      <c r="M23" s="15">
        <v>0</v>
      </c>
      <c r="N23" s="15">
        <f t="shared" si="9"/>
        <v>75.850040983987356</v>
      </c>
      <c r="O23" s="15">
        <v>0</v>
      </c>
      <c r="P23" s="15">
        <f t="shared" si="10"/>
        <v>75.850040983987356</v>
      </c>
      <c r="Q23" s="15">
        <v>0</v>
      </c>
      <c r="R23" s="15">
        <v>0</v>
      </c>
    </row>
    <row r="24" spans="1:18" s="13" customFormat="1" ht="52.5" customHeight="1" x14ac:dyDescent="0.25">
      <c r="A24" s="77"/>
      <c r="B24" s="37" t="s">
        <v>278</v>
      </c>
      <c r="C24" s="78"/>
      <c r="D24" s="15">
        <f t="shared" si="2"/>
        <v>2336.6</v>
      </c>
      <c r="E24" s="15">
        <v>0</v>
      </c>
      <c r="F24" s="34">
        <v>2336.6</v>
      </c>
      <c r="G24" s="34">
        <v>0</v>
      </c>
      <c r="H24" s="15">
        <v>0</v>
      </c>
      <c r="I24" s="15">
        <f t="shared" si="12"/>
        <v>1489.3</v>
      </c>
      <c r="J24" s="15">
        <v>0</v>
      </c>
      <c r="K24" s="34">
        <v>1489.3</v>
      </c>
      <c r="L24" s="34">
        <v>0</v>
      </c>
      <c r="M24" s="15">
        <v>0</v>
      </c>
      <c r="N24" s="15">
        <f t="shared" si="9"/>
        <v>63.737909783446035</v>
      </c>
      <c r="O24" s="15">
        <v>0</v>
      </c>
      <c r="P24" s="15">
        <f t="shared" si="10"/>
        <v>63.737909783446035</v>
      </c>
      <c r="Q24" s="15">
        <v>0</v>
      </c>
      <c r="R24" s="15">
        <v>0</v>
      </c>
    </row>
    <row r="25" spans="1:18" s="13" customFormat="1" ht="76.5" customHeight="1" x14ac:dyDescent="0.25">
      <c r="A25" s="77"/>
      <c r="B25" s="35" t="s">
        <v>279</v>
      </c>
      <c r="C25" s="78"/>
      <c r="D25" s="15">
        <f t="shared" si="2"/>
        <v>12000</v>
      </c>
      <c r="E25" s="15">
        <v>0</v>
      </c>
      <c r="F25" s="34">
        <v>12000</v>
      </c>
      <c r="G25" s="34">
        <v>0</v>
      </c>
      <c r="H25" s="15">
        <v>0</v>
      </c>
      <c r="I25" s="15">
        <f t="shared" si="12"/>
        <v>7247.5</v>
      </c>
      <c r="J25" s="15">
        <v>0</v>
      </c>
      <c r="K25" s="34">
        <v>7247.5</v>
      </c>
      <c r="L25" s="34">
        <v>0</v>
      </c>
      <c r="M25" s="15">
        <v>0</v>
      </c>
      <c r="N25" s="15">
        <f t="shared" si="9"/>
        <v>60.395833333333336</v>
      </c>
      <c r="O25" s="15">
        <v>0</v>
      </c>
      <c r="P25" s="15">
        <f t="shared" si="10"/>
        <v>60.395833333333336</v>
      </c>
      <c r="Q25" s="15">
        <v>0</v>
      </c>
      <c r="R25" s="15">
        <v>0</v>
      </c>
    </row>
    <row r="26" spans="1:18" s="13" customFormat="1" ht="17.25" customHeight="1" x14ac:dyDescent="0.25">
      <c r="A26" s="77"/>
      <c r="B26" s="35" t="s">
        <v>280</v>
      </c>
      <c r="C26" s="78"/>
      <c r="D26" s="15">
        <f t="shared" si="2"/>
        <v>3001.2</v>
      </c>
      <c r="E26" s="15">
        <v>0</v>
      </c>
      <c r="F26" s="34">
        <v>0</v>
      </c>
      <c r="G26" s="34">
        <v>3001.2</v>
      </c>
      <c r="H26" s="15">
        <v>0</v>
      </c>
      <c r="I26" s="15">
        <f t="shared" si="12"/>
        <v>2857.4</v>
      </c>
      <c r="J26" s="15">
        <v>0</v>
      </c>
      <c r="K26" s="34">
        <v>0</v>
      </c>
      <c r="L26" s="34">
        <v>2857.4</v>
      </c>
      <c r="M26" s="15">
        <v>0</v>
      </c>
      <c r="N26" s="15">
        <f t="shared" si="9"/>
        <v>95.208583233373318</v>
      </c>
      <c r="O26" s="15">
        <v>0</v>
      </c>
      <c r="P26" s="15">
        <v>0</v>
      </c>
      <c r="Q26" s="15">
        <f t="shared" si="11"/>
        <v>95.208583233373318</v>
      </c>
      <c r="R26" s="15">
        <v>0</v>
      </c>
    </row>
    <row r="27" spans="1:18" s="13" customFormat="1" ht="51.75" customHeight="1" x14ac:dyDescent="0.25">
      <c r="A27" s="77"/>
      <c r="B27" s="35" t="s">
        <v>281</v>
      </c>
      <c r="C27" s="78"/>
      <c r="D27" s="15">
        <f t="shared" si="2"/>
        <v>3124.3</v>
      </c>
      <c r="E27" s="15">
        <v>0</v>
      </c>
      <c r="F27" s="34">
        <v>0</v>
      </c>
      <c r="G27" s="34">
        <v>3124.3</v>
      </c>
      <c r="H27" s="15">
        <v>0</v>
      </c>
      <c r="I27" s="15">
        <f t="shared" si="12"/>
        <v>2209.1999999999998</v>
      </c>
      <c r="J27" s="15">
        <v>0</v>
      </c>
      <c r="K27" s="34">
        <v>0</v>
      </c>
      <c r="L27" s="34">
        <v>2209.1999999999998</v>
      </c>
      <c r="M27" s="15">
        <v>0</v>
      </c>
      <c r="N27" s="15">
        <f t="shared" si="9"/>
        <v>70.71023909355695</v>
      </c>
      <c r="O27" s="15">
        <v>0</v>
      </c>
      <c r="P27" s="15">
        <v>0</v>
      </c>
      <c r="Q27" s="15">
        <f t="shared" si="11"/>
        <v>70.71023909355695</v>
      </c>
      <c r="R27" s="15">
        <v>0</v>
      </c>
    </row>
    <row r="28" spans="1:18" s="13" customFormat="1" ht="39" customHeight="1" x14ac:dyDescent="0.25">
      <c r="A28" s="77"/>
      <c r="B28" s="35" t="s">
        <v>282</v>
      </c>
      <c r="C28" s="78"/>
      <c r="D28" s="15">
        <f t="shared" si="2"/>
        <v>5484</v>
      </c>
      <c r="E28" s="15">
        <v>0</v>
      </c>
      <c r="F28" s="34">
        <v>0</v>
      </c>
      <c r="G28" s="34">
        <v>5484</v>
      </c>
      <c r="H28" s="15">
        <v>0</v>
      </c>
      <c r="I28" s="15">
        <f t="shared" si="12"/>
        <v>4288.5</v>
      </c>
      <c r="J28" s="15">
        <v>0</v>
      </c>
      <c r="K28" s="34">
        <v>0</v>
      </c>
      <c r="L28" s="34">
        <v>4288.5</v>
      </c>
      <c r="M28" s="15">
        <v>0</v>
      </c>
      <c r="N28" s="15">
        <f t="shared" si="9"/>
        <v>78.200218818380733</v>
      </c>
      <c r="O28" s="15">
        <v>0</v>
      </c>
      <c r="P28" s="15">
        <v>0</v>
      </c>
      <c r="Q28" s="15">
        <f t="shared" si="11"/>
        <v>78.200218818380733</v>
      </c>
      <c r="R28" s="15">
        <v>0</v>
      </c>
    </row>
    <row r="29" spans="1:18" s="13" customFormat="1" ht="74.25" customHeight="1" x14ac:dyDescent="0.25">
      <c r="A29" s="77"/>
      <c r="B29" s="36" t="s">
        <v>283</v>
      </c>
      <c r="C29" s="78"/>
      <c r="D29" s="15">
        <f t="shared" si="2"/>
        <v>13236.9</v>
      </c>
      <c r="E29" s="15">
        <v>0</v>
      </c>
      <c r="F29" s="34">
        <v>0</v>
      </c>
      <c r="G29" s="34">
        <v>13236.9</v>
      </c>
      <c r="H29" s="15">
        <v>0</v>
      </c>
      <c r="I29" s="15">
        <f t="shared" si="12"/>
        <v>11239.9</v>
      </c>
      <c r="J29" s="15">
        <v>0</v>
      </c>
      <c r="K29" s="34">
        <v>0</v>
      </c>
      <c r="L29" s="34">
        <v>11239.9</v>
      </c>
      <c r="M29" s="15">
        <v>0</v>
      </c>
      <c r="N29" s="15">
        <f t="shared" si="9"/>
        <v>84.913386064713038</v>
      </c>
      <c r="O29" s="15">
        <v>0</v>
      </c>
      <c r="P29" s="15">
        <v>0</v>
      </c>
      <c r="Q29" s="15">
        <f t="shared" si="11"/>
        <v>84.913386064713038</v>
      </c>
      <c r="R29" s="15">
        <v>0</v>
      </c>
    </row>
    <row r="30" spans="1:18" s="13" customFormat="1" ht="102" customHeight="1" x14ac:dyDescent="0.25">
      <c r="A30" s="77"/>
      <c r="B30" s="35" t="s">
        <v>284</v>
      </c>
      <c r="C30" s="78"/>
      <c r="D30" s="15">
        <f t="shared" si="2"/>
        <v>62.5</v>
      </c>
      <c r="E30" s="15">
        <v>0</v>
      </c>
      <c r="F30" s="34">
        <v>62.5</v>
      </c>
      <c r="G30" s="34">
        <v>0</v>
      </c>
      <c r="H30" s="15">
        <v>0</v>
      </c>
      <c r="I30" s="15">
        <f t="shared" si="12"/>
        <v>31.3</v>
      </c>
      <c r="J30" s="15">
        <v>0</v>
      </c>
      <c r="K30" s="34">
        <v>31.3</v>
      </c>
      <c r="L30" s="34">
        <v>0</v>
      </c>
      <c r="M30" s="15">
        <v>0</v>
      </c>
      <c r="N30" s="15">
        <f t="shared" si="9"/>
        <v>50.080000000000005</v>
      </c>
      <c r="O30" s="15">
        <v>0</v>
      </c>
      <c r="P30" s="15">
        <f t="shared" si="10"/>
        <v>50.080000000000005</v>
      </c>
      <c r="Q30" s="15">
        <v>0</v>
      </c>
      <c r="R30" s="15">
        <v>0</v>
      </c>
    </row>
    <row r="31" spans="1:18" s="13" customFormat="1" ht="86.25" customHeight="1" x14ac:dyDescent="0.25">
      <c r="A31" s="77"/>
      <c r="B31" s="35" t="s">
        <v>285</v>
      </c>
      <c r="C31" s="78"/>
      <c r="D31" s="15">
        <f t="shared" si="2"/>
        <v>9931.4</v>
      </c>
      <c r="E31" s="15">
        <v>0</v>
      </c>
      <c r="F31" s="34">
        <v>9931.4</v>
      </c>
      <c r="G31" s="34">
        <v>0</v>
      </c>
      <c r="H31" s="15">
        <v>0</v>
      </c>
      <c r="I31" s="15">
        <f t="shared" si="12"/>
        <v>7098</v>
      </c>
      <c r="J31" s="15">
        <v>0</v>
      </c>
      <c r="K31" s="34">
        <v>7098</v>
      </c>
      <c r="L31" s="34">
        <v>0</v>
      </c>
      <c r="M31" s="15">
        <v>0</v>
      </c>
      <c r="N31" s="15">
        <f t="shared" si="9"/>
        <v>71.470286163078725</v>
      </c>
      <c r="O31" s="15">
        <v>0</v>
      </c>
      <c r="P31" s="15">
        <f t="shared" si="10"/>
        <v>71.470286163078725</v>
      </c>
      <c r="Q31" s="15">
        <v>0</v>
      </c>
      <c r="R31" s="15">
        <v>0</v>
      </c>
    </row>
    <row r="32" spans="1:18" s="13" customFormat="1" ht="137.25" customHeight="1" x14ac:dyDescent="0.25">
      <c r="A32" s="77"/>
      <c r="B32" s="35" t="s">
        <v>286</v>
      </c>
      <c r="C32" s="78"/>
      <c r="D32" s="15">
        <f t="shared" si="2"/>
        <v>4720</v>
      </c>
      <c r="E32" s="15">
        <v>0</v>
      </c>
      <c r="F32" s="34">
        <v>0</v>
      </c>
      <c r="G32" s="34">
        <v>4720</v>
      </c>
      <c r="H32" s="15">
        <v>0</v>
      </c>
      <c r="I32" s="15">
        <f t="shared" si="12"/>
        <v>4720</v>
      </c>
      <c r="J32" s="15">
        <v>0</v>
      </c>
      <c r="K32" s="34">
        <v>0</v>
      </c>
      <c r="L32" s="34">
        <v>4720</v>
      </c>
      <c r="M32" s="15">
        <v>0</v>
      </c>
      <c r="N32" s="15">
        <f t="shared" si="9"/>
        <v>100</v>
      </c>
      <c r="O32" s="15">
        <v>0</v>
      </c>
      <c r="P32" s="15">
        <v>0</v>
      </c>
      <c r="Q32" s="15">
        <f t="shared" si="11"/>
        <v>100</v>
      </c>
      <c r="R32" s="15">
        <v>0</v>
      </c>
    </row>
    <row r="33" spans="1:18" s="13" customFormat="1" ht="75.75" customHeight="1" x14ac:dyDescent="0.25">
      <c r="A33" s="77"/>
      <c r="B33" s="35" t="s">
        <v>287</v>
      </c>
      <c r="C33" s="78"/>
      <c r="D33" s="15">
        <f t="shared" si="2"/>
        <v>150</v>
      </c>
      <c r="E33" s="15">
        <v>0</v>
      </c>
      <c r="F33" s="34">
        <v>0</v>
      </c>
      <c r="G33" s="34">
        <v>150</v>
      </c>
      <c r="H33" s="15">
        <v>0</v>
      </c>
      <c r="I33" s="15">
        <f t="shared" si="12"/>
        <v>140</v>
      </c>
      <c r="J33" s="15">
        <v>0</v>
      </c>
      <c r="K33" s="34">
        <v>0</v>
      </c>
      <c r="L33" s="34">
        <v>140</v>
      </c>
      <c r="M33" s="15">
        <v>0</v>
      </c>
      <c r="N33" s="15">
        <f t="shared" si="9"/>
        <v>93.333333333333329</v>
      </c>
      <c r="O33" s="15">
        <v>0</v>
      </c>
      <c r="P33" s="15">
        <v>0</v>
      </c>
      <c r="Q33" s="15">
        <f t="shared" si="11"/>
        <v>93.333333333333329</v>
      </c>
      <c r="R33" s="15">
        <v>0</v>
      </c>
    </row>
    <row r="34" spans="1:18" s="13" customFormat="1" ht="41.25" customHeight="1" x14ac:dyDescent="0.25">
      <c r="A34" s="77"/>
      <c r="B34" s="35" t="s">
        <v>288</v>
      </c>
      <c r="C34" s="78"/>
      <c r="D34" s="15">
        <f t="shared" si="2"/>
        <v>1028.0999999999999</v>
      </c>
      <c r="E34" s="15">
        <v>0</v>
      </c>
      <c r="F34" s="34">
        <v>0</v>
      </c>
      <c r="G34" s="34">
        <v>1028.0999999999999</v>
      </c>
      <c r="H34" s="15">
        <v>0</v>
      </c>
      <c r="I34" s="15">
        <f t="shared" si="12"/>
        <v>675.6</v>
      </c>
      <c r="J34" s="15">
        <v>0</v>
      </c>
      <c r="K34" s="34">
        <v>0</v>
      </c>
      <c r="L34" s="34">
        <v>675.6</v>
      </c>
      <c r="M34" s="15">
        <v>0</v>
      </c>
      <c r="N34" s="15">
        <f t="shared" si="9"/>
        <v>65.713451998832809</v>
      </c>
      <c r="O34" s="15">
        <v>0</v>
      </c>
      <c r="P34" s="15">
        <v>0</v>
      </c>
      <c r="Q34" s="15">
        <f t="shared" si="11"/>
        <v>65.713451998832809</v>
      </c>
      <c r="R34" s="15">
        <v>0</v>
      </c>
    </row>
    <row r="35" spans="1:18" s="13" customFormat="1" ht="78" customHeight="1" x14ac:dyDescent="0.25">
      <c r="A35" s="77"/>
      <c r="B35" s="35" t="s">
        <v>289</v>
      </c>
      <c r="C35" s="78"/>
      <c r="D35" s="15">
        <f t="shared" si="2"/>
        <v>172.4</v>
      </c>
      <c r="E35" s="15">
        <v>0</v>
      </c>
      <c r="F35" s="34">
        <v>0</v>
      </c>
      <c r="G35" s="34">
        <v>172.4</v>
      </c>
      <c r="H35" s="15">
        <v>0</v>
      </c>
      <c r="I35" s="15">
        <f t="shared" si="12"/>
        <v>0</v>
      </c>
      <c r="J35" s="15">
        <v>0</v>
      </c>
      <c r="K35" s="34">
        <v>0</v>
      </c>
      <c r="L35" s="34">
        <v>0</v>
      </c>
      <c r="M35" s="15">
        <v>0</v>
      </c>
      <c r="N35" s="15">
        <f t="shared" si="9"/>
        <v>0</v>
      </c>
      <c r="O35" s="15">
        <v>0</v>
      </c>
      <c r="P35" s="15">
        <v>0</v>
      </c>
      <c r="Q35" s="15">
        <f t="shared" si="11"/>
        <v>0</v>
      </c>
      <c r="R35" s="15">
        <v>0</v>
      </c>
    </row>
    <row r="36" spans="1:18" s="13" customFormat="1" ht="172.5" customHeight="1" x14ac:dyDescent="0.25">
      <c r="A36" s="77"/>
      <c r="B36" s="36" t="s">
        <v>290</v>
      </c>
      <c r="C36" s="78"/>
      <c r="D36" s="15">
        <f t="shared" si="2"/>
        <v>7088</v>
      </c>
      <c r="E36" s="15">
        <v>0</v>
      </c>
      <c r="F36" s="34">
        <v>3908.3</v>
      </c>
      <c r="G36" s="34">
        <v>3179.7</v>
      </c>
      <c r="H36" s="15">
        <v>0</v>
      </c>
      <c r="I36" s="15">
        <f t="shared" si="12"/>
        <v>0</v>
      </c>
      <c r="J36" s="15">
        <v>0</v>
      </c>
      <c r="K36" s="34">
        <v>0</v>
      </c>
      <c r="L36" s="34">
        <v>0</v>
      </c>
      <c r="M36" s="15">
        <v>0</v>
      </c>
      <c r="N36" s="15">
        <f t="shared" si="9"/>
        <v>0</v>
      </c>
      <c r="O36" s="15">
        <v>0</v>
      </c>
      <c r="P36" s="15">
        <f t="shared" si="10"/>
        <v>0</v>
      </c>
      <c r="Q36" s="15">
        <f t="shared" si="11"/>
        <v>0</v>
      </c>
      <c r="R36" s="15">
        <v>0</v>
      </c>
    </row>
    <row r="37" spans="1:18" s="13" customFormat="1" ht="90" customHeight="1" x14ac:dyDescent="0.25">
      <c r="A37" s="77"/>
      <c r="B37" s="35" t="s">
        <v>291</v>
      </c>
      <c r="C37" s="78"/>
      <c r="D37" s="15">
        <f t="shared" si="2"/>
        <v>5165.2000000000007</v>
      </c>
      <c r="E37" s="15">
        <v>4611.5</v>
      </c>
      <c r="F37" s="34">
        <v>192.1</v>
      </c>
      <c r="G37" s="34">
        <v>361.6</v>
      </c>
      <c r="H37" s="15">
        <v>0</v>
      </c>
      <c r="I37" s="15">
        <f t="shared" si="12"/>
        <v>5165.2000000000007</v>
      </c>
      <c r="J37" s="15">
        <v>4611.5</v>
      </c>
      <c r="K37" s="34">
        <v>192.1</v>
      </c>
      <c r="L37" s="34">
        <v>361.6</v>
      </c>
      <c r="M37" s="15">
        <v>0</v>
      </c>
      <c r="N37" s="15">
        <f t="shared" si="9"/>
        <v>100</v>
      </c>
      <c r="O37" s="15">
        <f t="shared" ref="O37" si="13">J37/E37*100</f>
        <v>100</v>
      </c>
      <c r="P37" s="15">
        <f t="shared" si="10"/>
        <v>100</v>
      </c>
      <c r="Q37" s="15">
        <f t="shared" si="11"/>
        <v>100</v>
      </c>
      <c r="R37" s="15">
        <v>0</v>
      </c>
    </row>
    <row r="38" spans="1:18" s="13" customFormat="1" ht="101.25" customHeight="1" x14ac:dyDescent="0.25">
      <c r="A38" s="77"/>
      <c r="B38" s="35" t="s">
        <v>292</v>
      </c>
      <c r="C38" s="78"/>
      <c r="D38" s="15">
        <f t="shared" si="2"/>
        <v>11316</v>
      </c>
      <c r="E38" s="15">
        <v>0</v>
      </c>
      <c r="F38" s="34">
        <v>10523.8</v>
      </c>
      <c r="G38" s="34">
        <v>792.2</v>
      </c>
      <c r="H38" s="15">
        <v>0</v>
      </c>
      <c r="I38" s="15">
        <f t="shared" si="12"/>
        <v>0</v>
      </c>
      <c r="J38" s="15">
        <v>0</v>
      </c>
      <c r="K38" s="34">
        <v>0</v>
      </c>
      <c r="L38" s="34">
        <v>0</v>
      </c>
      <c r="M38" s="15">
        <v>0</v>
      </c>
      <c r="N38" s="15">
        <f t="shared" si="9"/>
        <v>0</v>
      </c>
      <c r="O38" s="15">
        <v>0</v>
      </c>
      <c r="P38" s="15">
        <f t="shared" si="10"/>
        <v>0</v>
      </c>
      <c r="Q38" s="15">
        <f t="shared" si="11"/>
        <v>0</v>
      </c>
      <c r="R38" s="15">
        <v>0</v>
      </c>
    </row>
    <row r="39" spans="1:18" s="13" customFormat="1" ht="126" customHeight="1" x14ac:dyDescent="0.25">
      <c r="A39" s="77"/>
      <c r="B39" s="36" t="s">
        <v>360</v>
      </c>
      <c r="C39" s="78"/>
      <c r="D39" s="15">
        <f t="shared" ref="D39" si="14">E39+F39+G39</f>
        <v>5820.4</v>
      </c>
      <c r="E39" s="15">
        <v>0</v>
      </c>
      <c r="F39" s="34">
        <v>5412.9</v>
      </c>
      <c r="G39" s="34">
        <v>407.5</v>
      </c>
      <c r="H39" s="15">
        <v>0</v>
      </c>
      <c r="I39" s="15">
        <f t="shared" si="12"/>
        <v>0</v>
      </c>
      <c r="J39" s="15">
        <v>0</v>
      </c>
      <c r="K39" s="34">
        <v>0</v>
      </c>
      <c r="L39" s="34">
        <v>0</v>
      </c>
      <c r="M39" s="15">
        <v>0</v>
      </c>
      <c r="N39" s="15">
        <f t="shared" ref="N39" si="15">I39/D39*100</f>
        <v>0</v>
      </c>
      <c r="O39" s="15">
        <v>0</v>
      </c>
      <c r="P39" s="15">
        <f t="shared" ref="P39" si="16">K39/F39*100</f>
        <v>0</v>
      </c>
      <c r="Q39" s="15">
        <f t="shared" ref="Q39" si="17">L39/G39*100</f>
        <v>0</v>
      </c>
      <c r="R39" s="15">
        <v>0</v>
      </c>
    </row>
    <row r="40" spans="1:18" s="13" customFormat="1" ht="27" customHeight="1" x14ac:dyDescent="0.25">
      <c r="A40" s="77"/>
      <c r="B40" s="35" t="s">
        <v>293</v>
      </c>
      <c r="C40" s="78"/>
      <c r="D40" s="15">
        <f t="shared" si="2"/>
        <v>9116.9</v>
      </c>
      <c r="E40" s="15">
        <v>0</v>
      </c>
      <c r="F40" s="34">
        <v>0</v>
      </c>
      <c r="G40" s="34">
        <v>9116.9</v>
      </c>
      <c r="H40" s="15">
        <v>0</v>
      </c>
      <c r="I40" s="15">
        <f t="shared" si="12"/>
        <v>6500.2</v>
      </c>
      <c r="J40" s="15">
        <v>0</v>
      </c>
      <c r="K40" s="34">
        <v>0</v>
      </c>
      <c r="L40" s="34">
        <v>6500.2</v>
      </c>
      <c r="M40" s="15">
        <v>0</v>
      </c>
      <c r="N40" s="15">
        <f t="shared" si="9"/>
        <v>71.298357994493742</v>
      </c>
      <c r="O40" s="15">
        <v>0</v>
      </c>
      <c r="P40" s="15">
        <v>0</v>
      </c>
      <c r="Q40" s="15">
        <f t="shared" si="11"/>
        <v>71.298357994493742</v>
      </c>
      <c r="R40" s="15">
        <v>0</v>
      </c>
    </row>
    <row r="41" spans="1:18" s="13" customFormat="1" ht="26.25" customHeight="1" x14ac:dyDescent="0.25">
      <c r="A41" s="77"/>
      <c r="B41" s="35" t="s">
        <v>294</v>
      </c>
      <c r="C41" s="78"/>
      <c r="D41" s="15">
        <f t="shared" si="2"/>
        <v>9531</v>
      </c>
      <c r="E41" s="15">
        <v>0</v>
      </c>
      <c r="F41" s="34">
        <v>0</v>
      </c>
      <c r="G41" s="34">
        <v>9531</v>
      </c>
      <c r="H41" s="15">
        <v>0</v>
      </c>
      <c r="I41" s="15">
        <f t="shared" si="12"/>
        <v>5088.8999999999996</v>
      </c>
      <c r="J41" s="15">
        <v>0</v>
      </c>
      <c r="K41" s="34">
        <v>0</v>
      </c>
      <c r="L41" s="34">
        <v>5088.8999999999996</v>
      </c>
      <c r="M41" s="15">
        <v>0</v>
      </c>
      <c r="N41" s="15">
        <f t="shared" si="9"/>
        <v>53.393138180673581</v>
      </c>
      <c r="O41" s="15">
        <v>0</v>
      </c>
      <c r="P41" s="15">
        <v>0</v>
      </c>
      <c r="Q41" s="15">
        <f t="shared" si="11"/>
        <v>53.393138180673581</v>
      </c>
      <c r="R41" s="15">
        <v>0</v>
      </c>
    </row>
    <row r="42" spans="1:18" s="13" customFormat="1" ht="40.5" customHeight="1" x14ac:dyDescent="0.25">
      <c r="A42" s="77"/>
      <c r="B42" s="35" t="s">
        <v>295</v>
      </c>
      <c r="C42" s="78"/>
      <c r="D42" s="15">
        <f t="shared" si="2"/>
        <v>427.2</v>
      </c>
      <c r="E42" s="15">
        <v>0</v>
      </c>
      <c r="F42" s="34">
        <v>0</v>
      </c>
      <c r="G42" s="34">
        <v>427.2</v>
      </c>
      <c r="H42" s="15">
        <v>0</v>
      </c>
      <c r="I42" s="15">
        <f t="shared" si="12"/>
        <v>314.5</v>
      </c>
      <c r="J42" s="15">
        <v>0</v>
      </c>
      <c r="K42" s="34">
        <v>0</v>
      </c>
      <c r="L42" s="34">
        <v>314.5</v>
      </c>
      <c r="M42" s="15">
        <v>0</v>
      </c>
      <c r="N42" s="15">
        <f t="shared" si="9"/>
        <v>73.61891385767791</v>
      </c>
      <c r="O42" s="15">
        <v>0</v>
      </c>
      <c r="P42" s="15">
        <v>0</v>
      </c>
      <c r="Q42" s="15">
        <f t="shared" si="11"/>
        <v>73.61891385767791</v>
      </c>
      <c r="R42" s="15">
        <v>0</v>
      </c>
    </row>
    <row r="43" spans="1:18" s="13" customFormat="1" ht="29.25" customHeight="1" x14ac:dyDescent="0.25">
      <c r="A43" s="77"/>
      <c r="B43" s="35" t="s">
        <v>296</v>
      </c>
      <c r="C43" s="78"/>
      <c r="D43" s="15">
        <f t="shared" si="2"/>
        <v>6148.8</v>
      </c>
      <c r="E43" s="15">
        <v>0</v>
      </c>
      <c r="F43" s="34">
        <v>0</v>
      </c>
      <c r="G43" s="34">
        <v>6148.8</v>
      </c>
      <c r="H43" s="15">
        <v>0</v>
      </c>
      <c r="I43" s="15">
        <f t="shared" si="12"/>
        <v>4536</v>
      </c>
      <c r="J43" s="15">
        <v>0</v>
      </c>
      <c r="K43" s="34">
        <v>0</v>
      </c>
      <c r="L43" s="34">
        <v>4536</v>
      </c>
      <c r="M43" s="15">
        <v>0</v>
      </c>
      <c r="N43" s="15">
        <f t="shared" si="9"/>
        <v>73.770491803278688</v>
      </c>
      <c r="O43" s="15">
        <v>0</v>
      </c>
      <c r="P43" s="15">
        <v>0</v>
      </c>
      <c r="Q43" s="15">
        <f t="shared" si="11"/>
        <v>73.770491803278688</v>
      </c>
      <c r="R43" s="15">
        <v>0</v>
      </c>
    </row>
    <row r="44" spans="1:18" s="13" customFormat="1" ht="87" customHeight="1" x14ac:dyDescent="0.25">
      <c r="A44" s="77"/>
      <c r="B44" s="35" t="s">
        <v>297</v>
      </c>
      <c r="C44" s="78"/>
      <c r="D44" s="15">
        <f t="shared" si="2"/>
        <v>2100</v>
      </c>
      <c r="E44" s="15">
        <v>0</v>
      </c>
      <c r="F44" s="34">
        <v>0</v>
      </c>
      <c r="G44" s="34">
        <v>2100</v>
      </c>
      <c r="H44" s="15">
        <v>0</v>
      </c>
      <c r="I44" s="15">
        <f t="shared" si="12"/>
        <v>417</v>
      </c>
      <c r="J44" s="15">
        <v>0</v>
      </c>
      <c r="K44" s="34">
        <v>0</v>
      </c>
      <c r="L44" s="34">
        <v>417</v>
      </c>
      <c r="M44" s="15">
        <v>0</v>
      </c>
      <c r="N44" s="15">
        <f t="shared" si="9"/>
        <v>19.857142857142858</v>
      </c>
      <c r="O44" s="15">
        <v>0</v>
      </c>
      <c r="P44" s="15">
        <v>0</v>
      </c>
      <c r="Q44" s="15">
        <f t="shared" si="11"/>
        <v>19.857142857142858</v>
      </c>
      <c r="R44" s="15">
        <v>0</v>
      </c>
    </row>
    <row r="45" spans="1:18" s="13" customFormat="1" ht="53.25" customHeight="1" x14ac:dyDescent="0.25">
      <c r="A45" s="77"/>
      <c r="B45" s="35" t="s">
        <v>298</v>
      </c>
      <c r="C45" s="78"/>
      <c r="D45" s="15">
        <f t="shared" si="2"/>
        <v>2133.1999999999998</v>
      </c>
      <c r="E45" s="15">
        <v>0</v>
      </c>
      <c r="F45" s="34">
        <v>0</v>
      </c>
      <c r="G45" s="34">
        <v>2133.1999999999998</v>
      </c>
      <c r="H45" s="15">
        <v>0</v>
      </c>
      <c r="I45" s="15">
        <f t="shared" si="12"/>
        <v>1619.5</v>
      </c>
      <c r="J45" s="15">
        <v>0</v>
      </c>
      <c r="K45" s="34">
        <v>0</v>
      </c>
      <c r="L45" s="34">
        <v>1619.5</v>
      </c>
      <c r="M45" s="15">
        <v>0</v>
      </c>
      <c r="N45" s="15">
        <f t="shared" si="9"/>
        <v>75.918807425464095</v>
      </c>
      <c r="O45" s="15">
        <v>0</v>
      </c>
      <c r="P45" s="15">
        <v>0</v>
      </c>
      <c r="Q45" s="15">
        <f t="shared" si="11"/>
        <v>75.918807425464095</v>
      </c>
      <c r="R45" s="15">
        <v>0</v>
      </c>
    </row>
    <row r="46" spans="1:18" s="13" customFormat="1" ht="28.5" customHeight="1" x14ac:dyDescent="0.25">
      <c r="A46" s="77"/>
      <c r="B46" s="35" t="s">
        <v>299</v>
      </c>
      <c r="C46" s="78"/>
      <c r="D46" s="15">
        <f t="shared" si="2"/>
        <v>10005.1</v>
      </c>
      <c r="E46" s="15">
        <v>0</v>
      </c>
      <c r="F46" s="34">
        <v>0</v>
      </c>
      <c r="G46" s="34">
        <v>10005.1</v>
      </c>
      <c r="H46" s="15">
        <v>0</v>
      </c>
      <c r="I46" s="15">
        <f t="shared" si="12"/>
        <v>6858.3</v>
      </c>
      <c r="J46" s="15">
        <v>0</v>
      </c>
      <c r="K46" s="34">
        <v>0</v>
      </c>
      <c r="L46" s="34">
        <v>6858.3</v>
      </c>
      <c r="M46" s="15">
        <v>0</v>
      </c>
      <c r="N46" s="15">
        <f t="shared" si="9"/>
        <v>68.548040499345333</v>
      </c>
      <c r="O46" s="15">
        <v>0</v>
      </c>
      <c r="P46" s="15">
        <v>0</v>
      </c>
      <c r="Q46" s="15">
        <f t="shared" si="11"/>
        <v>68.548040499345333</v>
      </c>
      <c r="R46" s="15">
        <v>0</v>
      </c>
    </row>
    <row r="47" spans="1:18" s="13" customFormat="1" ht="39" customHeight="1" x14ac:dyDescent="0.25">
      <c r="A47" s="77"/>
      <c r="B47" s="35" t="s">
        <v>300</v>
      </c>
      <c r="C47" s="78"/>
      <c r="D47" s="15">
        <f t="shared" si="2"/>
        <v>66864.899999999994</v>
      </c>
      <c r="E47" s="15">
        <v>0</v>
      </c>
      <c r="F47" s="34">
        <v>7380</v>
      </c>
      <c r="G47" s="34">
        <v>59484.9</v>
      </c>
      <c r="H47" s="15">
        <v>0</v>
      </c>
      <c r="I47" s="15">
        <f t="shared" si="12"/>
        <v>41549.4</v>
      </c>
      <c r="J47" s="15">
        <v>0</v>
      </c>
      <c r="K47" s="34">
        <v>6372.3</v>
      </c>
      <c r="L47" s="34">
        <v>35177.1</v>
      </c>
      <c r="M47" s="15">
        <v>0</v>
      </c>
      <c r="N47" s="15">
        <f t="shared" si="9"/>
        <v>62.139328706092442</v>
      </c>
      <c r="O47" s="15">
        <v>0</v>
      </c>
      <c r="P47" s="15">
        <f t="shared" si="10"/>
        <v>86.345528455284565</v>
      </c>
      <c r="Q47" s="15">
        <f t="shared" si="11"/>
        <v>59.136184140849188</v>
      </c>
      <c r="R47" s="15">
        <v>0</v>
      </c>
    </row>
    <row r="48" spans="1:18" s="13" customFormat="1" ht="26.25" customHeight="1" x14ac:dyDescent="0.25">
      <c r="A48" s="77"/>
      <c r="B48" s="35" t="s">
        <v>301</v>
      </c>
      <c r="C48" s="78"/>
      <c r="D48" s="15">
        <f t="shared" si="2"/>
        <v>94</v>
      </c>
      <c r="E48" s="15">
        <v>0</v>
      </c>
      <c r="F48" s="34">
        <v>0</v>
      </c>
      <c r="G48" s="34">
        <v>94</v>
      </c>
      <c r="H48" s="15">
        <v>0</v>
      </c>
      <c r="I48" s="15">
        <f t="shared" si="12"/>
        <v>90.2</v>
      </c>
      <c r="J48" s="15">
        <v>0</v>
      </c>
      <c r="K48" s="34">
        <v>0</v>
      </c>
      <c r="L48" s="34">
        <v>90.2</v>
      </c>
      <c r="M48" s="15">
        <v>0</v>
      </c>
      <c r="N48" s="15">
        <f t="shared" si="9"/>
        <v>95.957446808510639</v>
      </c>
      <c r="O48" s="15">
        <v>0</v>
      </c>
      <c r="P48" s="15">
        <v>0</v>
      </c>
      <c r="Q48" s="15">
        <f t="shared" si="11"/>
        <v>95.957446808510639</v>
      </c>
      <c r="R48" s="15">
        <v>0</v>
      </c>
    </row>
    <row r="49" spans="1:18" s="32" customFormat="1" ht="31.5" customHeight="1" x14ac:dyDescent="0.25">
      <c r="A49" s="28">
        <v>3</v>
      </c>
      <c r="B49" s="29" t="s">
        <v>15</v>
      </c>
      <c r="C49" s="30" t="s">
        <v>55</v>
      </c>
      <c r="D49" s="31">
        <f>D50+D79+D84+D87+D92</f>
        <v>161237</v>
      </c>
      <c r="E49" s="31">
        <f t="shared" ref="E49:M49" si="18">E50+E79+E84+E87+E92</f>
        <v>28.8</v>
      </c>
      <c r="F49" s="31">
        <f t="shared" si="18"/>
        <v>937.40000000000009</v>
      </c>
      <c r="G49" s="31">
        <f t="shared" si="18"/>
        <v>160270.79999999999</v>
      </c>
      <c r="H49" s="31">
        <f t="shared" si="18"/>
        <v>0</v>
      </c>
      <c r="I49" s="31">
        <f t="shared" si="18"/>
        <v>138581.19999999998</v>
      </c>
      <c r="J49" s="31">
        <f t="shared" si="18"/>
        <v>28.8</v>
      </c>
      <c r="K49" s="31">
        <f t="shared" si="18"/>
        <v>285.5</v>
      </c>
      <c r="L49" s="31">
        <f t="shared" si="18"/>
        <v>138266.9</v>
      </c>
      <c r="M49" s="31">
        <f t="shared" si="18"/>
        <v>0</v>
      </c>
      <c r="N49" s="31">
        <f t="shared" si="9"/>
        <v>85.948758659612849</v>
      </c>
      <c r="O49" s="31">
        <f t="shared" ref="O49" si="19">J49/E49*100</f>
        <v>100</v>
      </c>
      <c r="P49" s="31">
        <f t="shared" si="10"/>
        <v>30.456582035417107</v>
      </c>
      <c r="Q49" s="31">
        <f t="shared" si="11"/>
        <v>86.270799172400714</v>
      </c>
      <c r="R49" s="31">
        <v>0</v>
      </c>
    </row>
    <row r="50" spans="1:18" s="40" customFormat="1" ht="12.75" customHeight="1" x14ac:dyDescent="0.25">
      <c r="A50" s="64"/>
      <c r="B50" s="38" t="s">
        <v>85</v>
      </c>
      <c r="C50" s="61" t="s">
        <v>55</v>
      </c>
      <c r="D50" s="39">
        <f>D51+D52+D53+D54+D55+D56+D57+D58+D59+D60+D61+D62+D63+D64+D65+D66+D67+D68+D69+D70+D71+D72+D73+D74+D75+D76+D77+D78</f>
        <v>7554.3000000000011</v>
      </c>
      <c r="E50" s="39">
        <f t="shared" ref="E50:M50" si="20">E51+E52+E53+E54+E55+E56+E57+E58+E59+E60+E61+E62+E63+E64+E65+E66+E67+E68+E69+E70+E71+E72+E73+E74+E75+E76+E77+E78</f>
        <v>28.8</v>
      </c>
      <c r="F50" s="39">
        <f t="shared" si="20"/>
        <v>9.1</v>
      </c>
      <c r="G50" s="39">
        <f t="shared" si="20"/>
        <v>7516.4</v>
      </c>
      <c r="H50" s="39">
        <f t="shared" si="20"/>
        <v>0</v>
      </c>
      <c r="I50" s="39">
        <f t="shared" si="20"/>
        <v>5525.3</v>
      </c>
      <c r="J50" s="39">
        <f t="shared" si="20"/>
        <v>28.8</v>
      </c>
      <c r="K50" s="39">
        <f t="shared" si="20"/>
        <v>9.1</v>
      </c>
      <c r="L50" s="39">
        <f t="shared" si="20"/>
        <v>5487.4</v>
      </c>
      <c r="M50" s="39">
        <f t="shared" si="20"/>
        <v>0</v>
      </c>
      <c r="N50" s="39">
        <f t="shared" ref="N50:N92" si="21">I50/D50*100</f>
        <v>73.141124922229722</v>
      </c>
      <c r="O50" s="39">
        <f t="shared" ref="O50:O71" si="22">J50/E50*100</f>
        <v>100</v>
      </c>
      <c r="P50" s="39">
        <f t="shared" ref="P50:P83" si="23">K50/F50*100</f>
        <v>100</v>
      </c>
      <c r="Q50" s="39">
        <f t="shared" ref="Q50:Q93" si="24">L50/G50*100</f>
        <v>73.005694215315842</v>
      </c>
      <c r="R50" s="39">
        <v>0</v>
      </c>
    </row>
    <row r="51" spans="1:18" s="12" customFormat="1" ht="25.5" customHeight="1" x14ac:dyDescent="0.25">
      <c r="A51" s="65"/>
      <c r="B51" s="35" t="s">
        <v>302</v>
      </c>
      <c r="C51" s="62"/>
      <c r="D51" s="15">
        <f t="shared" ref="D51:D91" si="25">E51+F51+G51</f>
        <v>5</v>
      </c>
      <c r="E51" s="15">
        <v>0</v>
      </c>
      <c r="F51" s="34">
        <v>0</v>
      </c>
      <c r="G51" s="34">
        <v>5</v>
      </c>
      <c r="H51" s="15">
        <v>0</v>
      </c>
      <c r="I51" s="15">
        <f t="shared" ref="I51:I78" si="26">J51+K51+L51</f>
        <v>5</v>
      </c>
      <c r="J51" s="15">
        <v>0</v>
      </c>
      <c r="K51" s="34">
        <v>0</v>
      </c>
      <c r="L51" s="34">
        <v>5</v>
      </c>
      <c r="M51" s="15">
        <v>0</v>
      </c>
      <c r="N51" s="15">
        <f t="shared" si="21"/>
        <v>100</v>
      </c>
      <c r="O51" s="15">
        <v>0</v>
      </c>
      <c r="P51" s="15">
        <v>0</v>
      </c>
      <c r="Q51" s="15">
        <f t="shared" si="24"/>
        <v>100</v>
      </c>
      <c r="R51" s="15">
        <v>0</v>
      </c>
    </row>
    <row r="52" spans="1:18" s="12" customFormat="1" ht="27" customHeight="1" x14ac:dyDescent="0.25">
      <c r="A52" s="65"/>
      <c r="B52" s="35" t="s">
        <v>303</v>
      </c>
      <c r="C52" s="62"/>
      <c r="D52" s="15">
        <f t="shared" si="25"/>
        <v>600</v>
      </c>
      <c r="E52" s="15">
        <v>0</v>
      </c>
      <c r="F52" s="34">
        <v>0</v>
      </c>
      <c r="G52" s="34">
        <v>600</v>
      </c>
      <c r="H52" s="15">
        <v>0</v>
      </c>
      <c r="I52" s="15">
        <f t="shared" si="26"/>
        <v>600</v>
      </c>
      <c r="J52" s="15">
        <v>0</v>
      </c>
      <c r="K52" s="34">
        <v>0</v>
      </c>
      <c r="L52" s="34">
        <v>600</v>
      </c>
      <c r="M52" s="15">
        <v>0</v>
      </c>
      <c r="N52" s="15">
        <f t="shared" si="21"/>
        <v>100</v>
      </c>
      <c r="O52" s="15">
        <v>0</v>
      </c>
      <c r="P52" s="15">
        <v>0</v>
      </c>
      <c r="Q52" s="15">
        <f t="shared" si="24"/>
        <v>100</v>
      </c>
      <c r="R52" s="15">
        <v>0</v>
      </c>
    </row>
    <row r="53" spans="1:18" s="12" customFormat="1" ht="25.5" customHeight="1" x14ac:dyDescent="0.25">
      <c r="A53" s="65"/>
      <c r="B53" s="35" t="s">
        <v>304</v>
      </c>
      <c r="C53" s="62"/>
      <c r="D53" s="15">
        <f t="shared" si="25"/>
        <v>1346</v>
      </c>
      <c r="E53" s="15">
        <v>0</v>
      </c>
      <c r="F53" s="34">
        <v>0</v>
      </c>
      <c r="G53" s="34">
        <v>1346</v>
      </c>
      <c r="H53" s="15">
        <v>0</v>
      </c>
      <c r="I53" s="15">
        <f t="shared" si="26"/>
        <v>1046</v>
      </c>
      <c r="J53" s="15">
        <v>0</v>
      </c>
      <c r="K53" s="34">
        <v>0</v>
      </c>
      <c r="L53" s="34">
        <v>1046</v>
      </c>
      <c r="M53" s="15">
        <v>0</v>
      </c>
      <c r="N53" s="15">
        <f t="shared" si="21"/>
        <v>77.711738484398225</v>
      </c>
      <c r="O53" s="15">
        <v>0</v>
      </c>
      <c r="P53" s="15">
        <v>0</v>
      </c>
      <c r="Q53" s="15">
        <f t="shared" si="24"/>
        <v>77.711738484398225</v>
      </c>
      <c r="R53" s="15">
        <v>0</v>
      </c>
    </row>
    <row r="54" spans="1:18" s="12" customFormat="1" ht="27" customHeight="1" x14ac:dyDescent="0.25">
      <c r="A54" s="65"/>
      <c r="B54" s="36" t="s">
        <v>305</v>
      </c>
      <c r="C54" s="62"/>
      <c r="D54" s="15">
        <f t="shared" si="25"/>
        <v>150</v>
      </c>
      <c r="E54" s="15">
        <v>0</v>
      </c>
      <c r="F54" s="34">
        <v>0</v>
      </c>
      <c r="G54" s="34">
        <v>150</v>
      </c>
      <c r="H54" s="15">
        <v>0</v>
      </c>
      <c r="I54" s="15">
        <f t="shared" si="26"/>
        <v>0</v>
      </c>
      <c r="J54" s="15">
        <v>0</v>
      </c>
      <c r="K54" s="34">
        <v>0</v>
      </c>
      <c r="L54" s="34">
        <v>0</v>
      </c>
      <c r="M54" s="15">
        <v>0</v>
      </c>
      <c r="N54" s="15">
        <f t="shared" si="21"/>
        <v>0</v>
      </c>
      <c r="O54" s="15">
        <v>0</v>
      </c>
      <c r="P54" s="15">
        <v>0</v>
      </c>
      <c r="Q54" s="15">
        <f t="shared" si="24"/>
        <v>0</v>
      </c>
      <c r="R54" s="15">
        <v>0</v>
      </c>
    </row>
    <row r="55" spans="1:18" s="12" customFormat="1" ht="26.25" customHeight="1" x14ac:dyDescent="0.25">
      <c r="A55" s="65"/>
      <c r="B55" s="35" t="s">
        <v>306</v>
      </c>
      <c r="C55" s="62"/>
      <c r="D55" s="15">
        <f t="shared" si="25"/>
        <v>25</v>
      </c>
      <c r="E55" s="15">
        <v>0</v>
      </c>
      <c r="F55" s="34">
        <v>0</v>
      </c>
      <c r="G55" s="34">
        <v>25</v>
      </c>
      <c r="H55" s="15">
        <v>0</v>
      </c>
      <c r="I55" s="15">
        <f t="shared" si="26"/>
        <v>17</v>
      </c>
      <c r="J55" s="15">
        <v>0</v>
      </c>
      <c r="K55" s="34">
        <v>0</v>
      </c>
      <c r="L55" s="34">
        <v>17</v>
      </c>
      <c r="M55" s="15">
        <v>0</v>
      </c>
      <c r="N55" s="15">
        <f t="shared" si="21"/>
        <v>68</v>
      </c>
      <c r="O55" s="15">
        <v>0</v>
      </c>
      <c r="P55" s="15">
        <v>0</v>
      </c>
      <c r="Q55" s="15">
        <f t="shared" si="24"/>
        <v>68</v>
      </c>
      <c r="R55" s="15">
        <v>0</v>
      </c>
    </row>
    <row r="56" spans="1:18" s="12" customFormat="1" ht="36.75" customHeight="1" x14ac:dyDescent="0.25">
      <c r="A56" s="65"/>
      <c r="B56" s="35" t="s">
        <v>307</v>
      </c>
      <c r="C56" s="62"/>
      <c r="D56" s="15">
        <f t="shared" si="25"/>
        <v>100</v>
      </c>
      <c r="E56" s="15">
        <v>0</v>
      </c>
      <c r="F56" s="34">
        <v>0</v>
      </c>
      <c r="G56" s="34">
        <v>100</v>
      </c>
      <c r="H56" s="15">
        <v>0</v>
      </c>
      <c r="I56" s="15">
        <f t="shared" si="26"/>
        <v>100</v>
      </c>
      <c r="J56" s="15">
        <v>0</v>
      </c>
      <c r="K56" s="34">
        <v>0</v>
      </c>
      <c r="L56" s="34">
        <v>100</v>
      </c>
      <c r="M56" s="15">
        <v>0</v>
      </c>
      <c r="N56" s="15">
        <f t="shared" si="21"/>
        <v>100</v>
      </c>
      <c r="O56" s="15">
        <v>0</v>
      </c>
      <c r="P56" s="15">
        <v>0</v>
      </c>
      <c r="Q56" s="15">
        <f t="shared" si="24"/>
        <v>100</v>
      </c>
      <c r="R56" s="15">
        <v>0</v>
      </c>
    </row>
    <row r="57" spans="1:18" s="12" customFormat="1" ht="37.5" customHeight="1" x14ac:dyDescent="0.25">
      <c r="A57" s="65"/>
      <c r="B57" s="35" t="s">
        <v>308</v>
      </c>
      <c r="C57" s="62"/>
      <c r="D57" s="15">
        <f t="shared" si="25"/>
        <v>150</v>
      </c>
      <c r="E57" s="15">
        <v>0</v>
      </c>
      <c r="F57" s="34">
        <v>0</v>
      </c>
      <c r="G57" s="34">
        <v>150</v>
      </c>
      <c r="H57" s="15">
        <v>0</v>
      </c>
      <c r="I57" s="15">
        <f t="shared" si="26"/>
        <v>67</v>
      </c>
      <c r="J57" s="15">
        <v>0</v>
      </c>
      <c r="K57" s="34">
        <v>0</v>
      </c>
      <c r="L57" s="34">
        <v>67</v>
      </c>
      <c r="M57" s="15">
        <v>0</v>
      </c>
      <c r="N57" s="15">
        <f t="shared" si="21"/>
        <v>44.666666666666664</v>
      </c>
      <c r="O57" s="15">
        <v>0</v>
      </c>
      <c r="P57" s="15">
        <v>0</v>
      </c>
      <c r="Q57" s="15">
        <f t="shared" si="24"/>
        <v>44.666666666666664</v>
      </c>
      <c r="R57" s="15">
        <v>0</v>
      </c>
    </row>
    <row r="58" spans="1:18" s="12" customFormat="1" ht="38.25" customHeight="1" x14ac:dyDescent="0.25">
      <c r="A58" s="65"/>
      <c r="B58" s="35" t="s">
        <v>309</v>
      </c>
      <c r="C58" s="62"/>
      <c r="D58" s="15">
        <f t="shared" si="25"/>
        <v>200</v>
      </c>
      <c r="E58" s="15">
        <v>0</v>
      </c>
      <c r="F58" s="34">
        <v>0</v>
      </c>
      <c r="G58" s="34">
        <v>200</v>
      </c>
      <c r="H58" s="15">
        <v>0</v>
      </c>
      <c r="I58" s="15">
        <f t="shared" si="26"/>
        <v>200</v>
      </c>
      <c r="J58" s="15">
        <v>0</v>
      </c>
      <c r="K58" s="34">
        <v>0</v>
      </c>
      <c r="L58" s="34">
        <v>200</v>
      </c>
      <c r="M58" s="15">
        <v>0</v>
      </c>
      <c r="N58" s="15">
        <f t="shared" si="21"/>
        <v>100</v>
      </c>
      <c r="O58" s="15">
        <v>0</v>
      </c>
      <c r="P58" s="15">
        <v>0</v>
      </c>
      <c r="Q58" s="15">
        <f t="shared" si="24"/>
        <v>100</v>
      </c>
      <c r="R58" s="15">
        <v>0</v>
      </c>
    </row>
    <row r="59" spans="1:18" s="12" customFormat="1" ht="26.25" customHeight="1" x14ac:dyDescent="0.25">
      <c r="A59" s="65"/>
      <c r="B59" s="35" t="s">
        <v>310</v>
      </c>
      <c r="C59" s="62"/>
      <c r="D59" s="15">
        <f t="shared" si="25"/>
        <v>50</v>
      </c>
      <c r="E59" s="15">
        <v>0</v>
      </c>
      <c r="F59" s="34">
        <v>0</v>
      </c>
      <c r="G59" s="34">
        <v>50</v>
      </c>
      <c r="H59" s="15">
        <v>0</v>
      </c>
      <c r="I59" s="15">
        <f t="shared" si="26"/>
        <v>0</v>
      </c>
      <c r="J59" s="15">
        <v>0</v>
      </c>
      <c r="K59" s="34">
        <v>0</v>
      </c>
      <c r="L59" s="34">
        <v>0</v>
      </c>
      <c r="M59" s="15">
        <v>0</v>
      </c>
      <c r="N59" s="15">
        <f t="shared" si="21"/>
        <v>0</v>
      </c>
      <c r="O59" s="15">
        <v>0</v>
      </c>
      <c r="P59" s="15">
        <v>0</v>
      </c>
      <c r="Q59" s="15">
        <f t="shared" si="24"/>
        <v>0</v>
      </c>
      <c r="R59" s="15">
        <v>0</v>
      </c>
    </row>
    <row r="60" spans="1:18" s="12" customFormat="1" ht="27.75" customHeight="1" x14ac:dyDescent="0.25">
      <c r="A60" s="65"/>
      <c r="B60" s="35" t="s">
        <v>311</v>
      </c>
      <c r="C60" s="62"/>
      <c r="D60" s="15">
        <f t="shared" si="25"/>
        <v>100</v>
      </c>
      <c r="E60" s="15">
        <v>0</v>
      </c>
      <c r="F60" s="34">
        <v>0</v>
      </c>
      <c r="G60" s="34">
        <v>100</v>
      </c>
      <c r="H60" s="15">
        <v>0</v>
      </c>
      <c r="I60" s="15">
        <f t="shared" si="26"/>
        <v>100</v>
      </c>
      <c r="J60" s="15">
        <v>0</v>
      </c>
      <c r="K60" s="34">
        <v>0</v>
      </c>
      <c r="L60" s="34">
        <v>100</v>
      </c>
      <c r="M60" s="15">
        <v>0</v>
      </c>
      <c r="N60" s="15">
        <f t="shared" si="21"/>
        <v>100</v>
      </c>
      <c r="O60" s="15">
        <v>0</v>
      </c>
      <c r="P60" s="15">
        <v>0</v>
      </c>
      <c r="Q60" s="15">
        <f t="shared" si="24"/>
        <v>100</v>
      </c>
      <c r="R60" s="15">
        <v>0</v>
      </c>
    </row>
    <row r="61" spans="1:18" s="12" customFormat="1" ht="24.75" customHeight="1" x14ac:dyDescent="0.25">
      <c r="A61" s="65"/>
      <c r="B61" s="35" t="s">
        <v>312</v>
      </c>
      <c r="C61" s="62"/>
      <c r="D61" s="15">
        <f t="shared" si="25"/>
        <v>50</v>
      </c>
      <c r="E61" s="15">
        <v>0</v>
      </c>
      <c r="F61" s="34">
        <v>0</v>
      </c>
      <c r="G61" s="34">
        <v>50</v>
      </c>
      <c r="H61" s="15">
        <v>0</v>
      </c>
      <c r="I61" s="15">
        <f t="shared" si="26"/>
        <v>50</v>
      </c>
      <c r="J61" s="15">
        <v>0</v>
      </c>
      <c r="K61" s="34">
        <v>0</v>
      </c>
      <c r="L61" s="34">
        <v>50</v>
      </c>
      <c r="M61" s="15">
        <v>0</v>
      </c>
      <c r="N61" s="15">
        <f t="shared" si="21"/>
        <v>100</v>
      </c>
      <c r="O61" s="15">
        <v>0</v>
      </c>
      <c r="P61" s="15">
        <v>0</v>
      </c>
      <c r="Q61" s="15">
        <f t="shared" si="24"/>
        <v>100</v>
      </c>
      <c r="R61" s="15">
        <v>0</v>
      </c>
    </row>
    <row r="62" spans="1:18" s="12" customFormat="1" ht="50.25" customHeight="1" x14ac:dyDescent="0.25">
      <c r="A62" s="65"/>
      <c r="B62" s="35" t="s">
        <v>313</v>
      </c>
      <c r="C62" s="62"/>
      <c r="D62" s="15">
        <f t="shared" si="25"/>
        <v>30</v>
      </c>
      <c r="E62" s="15">
        <v>0</v>
      </c>
      <c r="F62" s="34">
        <v>0</v>
      </c>
      <c r="G62" s="34">
        <v>30</v>
      </c>
      <c r="H62" s="15">
        <v>0</v>
      </c>
      <c r="I62" s="15">
        <f t="shared" si="26"/>
        <v>20</v>
      </c>
      <c r="J62" s="15">
        <v>0</v>
      </c>
      <c r="K62" s="34">
        <v>0</v>
      </c>
      <c r="L62" s="34">
        <v>20</v>
      </c>
      <c r="M62" s="15">
        <v>0</v>
      </c>
      <c r="N62" s="15">
        <f t="shared" si="21"/>
        <v>66.666666666666657</v>
      </c>
      <c r="O62" s="15">
        <v>0</v>
      </c>
      <c r="P62" s="15">
        <v>0</v>
      </c>
      <c r="Q62" s="15">
        <f t="shared" si="24"/>
        <v>66.666666666666657</v>
      </c>
      <c r="R62" s="15">
        <v>0</v>
      </c>
    </row>
    <row r="63" spans="1:18" s="12" customFormat="1" ht="26.25" customHeight="1" x14ac:dyDescent="0.25">
      <c r="A63" s="65"/>
      <c r="B63" s="35" t="s">
        <v>314</v>
      </c>
      <c r="C63" s="62"/>
      <c r="D63" s="15">
        <f t="shared" si="25"/>
        <v>90</v>
      </c>
      <c r="E63" s="15">
        <v>0</v>
      </c>
      <c r="F63" s="34">
        <v>0</v>
      </c>
      <c r="G63" s="34">
        <v>90</v>
      </c>
      <c r="H63" s="15">
        <v>0</v>
      </c>
      <c r="I63" s="15">
        <f t="shared" si="26"/>
        <v>90</v>
      </c>
      <c r="J63" s="15">
        <v>0</v>
      </c>
      <c r="K63" s="34">
        <v>0</v>
      </c>
      <c r="L63" s="34">
        <v>90</v>
      </c>
      <c r="M63" s="15">
        <v>0</v>
      </c>
      <c r="N63" s="15">
        <f t="shared" si="21"/>
        <v>100</v>
      </c>
      <c r="O63" s="15">
        <v>0</v>
      </c>
      <c r="P63" s="15">
        <v>0</v>
      </c>
      <c r="Q63" s="15">
        <f t="shared" si="24"/>
        <v>100</v>
      </c>
      <c r="R63" s="15">
        <v>0</v>
      </c>
    </row>
    <row r="64" spans="1:18" s="12" customFormat="1" ht="27.75" customHeight="1" x14ac:dyDescent="0.25">
      <c r="A64" s="65"/>
      <c r="B64" s="35" t="s">
        <v>315</v>
      </c>
      <c r="C64" s="62"/>
      <c r="D64" s="15">
        <f t="shared" si="25"/>
        <v>10</v>
      </c>
      <c r="E64" s="15">
        <v>0</v>
      </c>
      <c r="F64" s="34">
        <v>0</v>
      </c>
      <c r="G64" s="34">
        <v>10</v>
      </c>
      <c r="H64" s="15">
        <v>0</v>
      </c>
      <c r="I64" s="15">
        <f t="shared" si="26"/>
        <v>10</v>
      </c>
      <c r="J64" s="15">
        <v>0</v>
      </c>
      <c r="K64" s="34">
        <v>0</v>
      </c>
      <c r="L64" s="34">
        <v>10</v>
      </c>
      <c r="M64" s="15">
        <v>0</v>
      </c>
      <c r="N64" s="15">
        <f t="shared" si="21"/>
        <v>100</v>
      </c>
      <c r="O64" s="15">
        <v>0</v>
      </c>
      <c r="P64" s="15">
        <v>0</v>
      </c>
      <c r="Q64" s="15">
        <f t="shared" si="24"/>
        <v>100</v>
      </c>
      <c r="R64" s="15">
        <v>0</v>
      </c>
    </row>
    <row r="65" spans="1:18" s="12" customFormat="1" ht="25.5" customHeight="1" x14ac:dyDescent="0.25">
      <c r="A65" s="65"/>
      <c r="B65" s="35" t="s">
        <v>316</v>
      </c>
      <c r="C65" s="62"/>
      <c r="D65" s="15">
        <f t="shared" si="25"/>
        <v>51</v>
      </c>
      <c r="E65" s="15">
        <v>0</v>
      </c>
      <c r="F65" s="34">
        <v>0</v>
      </c>
      <c r="G65" s="34">
        <v>51</v>
      </c>
      <c r="H65" s="15">
        <v>0</v>
      </c>
      <c r="I65" s="15">
        <f t="shared" si="26"/>
        <v>0</v>
      </c>
      <c r="J65" s="15">
        <v>0</v>
      </c>
      <c r="K65" s="34">
        <v>0</v>
      </c>
      <c r="L65" s="34">
        <v>0</v>
      </c>
      <c r="M65" s="15">
        <v>0</v>
      </c>
      <c r="N65" s="15">
        <f t="shared" si="21"/>
        <v>0</v>
      </c>
      <c r="O65" s="15">
        <v>0</v>
      </c>
      <c r="P65" s="15">
        <v>0</v>
      </c>
      <c r="Q65" s="15">
        <f t="shared" si="24"/>
        <v>0</v>
      </c>
      <c r="R65" s="15">
        <v>0</v>
      </c>
    </row>
    <row r="66" spans="1:18" s="12" customFormat="1" ht="12.75" customHeight="1" x14ac:dyDescent="0.25">
      <c r="A66" s="65"/>
      <c r="B66" s="35" t="s">
        <v>317</v>
      </c>
      <c r="C66" s="62"/>
      <c r="D66" s="15">
        <f t="shared" si="25"/>
        <v>750</v>
      </c>
      <c r="E66" s="15">
        <v>0</v>
      </c>
      <c r="F66" s="34">
        <v>0</v>
      </c>
      <c r="G66" s="34">
        <v>750</v>
      </c>
      <c r="H66" s="15">
        <v>0</v>
      </c>
      <c r="I66" s="15">
        <f t="shared" si="26"/>
        <v>688.2</v>
      </c>
      <c r="J66" s="15">
        <v>0</v>
      </c>
      <c r="K66" s="34">
        <v>0</v>
      </c>
      <c r="L66" s="34">
        <v>688.2</v>
      </c>
      <c r="M66" s="15">
        <v>0</v>
      </c>
      <c r="N66" s="15">
        <f t="shared" si="21"/>
        <v>91.76</v>
      </c>
      <c r="O66" s="15">
        <v>0</v>
      </c>
      <c r="P66" s="15">
        <v>0</v>
      </c>
      <c r="Q66" s="15">
        <f t="shared" si="24"/>
        <v>91.76</v>
      </c>
      <c r="R66" s="15">
        <v>0</v>
      </c>
    </row>
    <row r="67" spans="1:18" s="12" customFormat="1" ht="37.5" customHeight="1" x14ac:dyDescent="0.25">
      <c r="A67" s="65"/>
      <c r="B67" s="35" t="s">
        <v>318</v>
      </c>
      <c r="C67" s="62"/>
      <c r="D67" s="15">
        <f t="shared" si="25"/>
        <v>150</v>
      </c>
      <c r="E67" s="15">
        <v>0</v>
      </c>
      <c r="F67" s="34">
        <v>0</v>
      </c>
      <c r="G67" s="34">
        <v>150</v>
      </c>
      <c r="H67" s="15">
        <v>0</v>
      </c>
      <c r="I67" s="15">
        <f t="shared" si="26"/>
        <v>0</v>
      </c>
      <c r="J67" s="15">
        <v>0</v>
      </c>
      <c r="K67" s="34">
        <v>0</v>
      </c>
      <c r="L67" s="34">
        <v>0</v>
      </c>
      <c r="M67" s="15">
        <v>0</v>
      </c>
      <c r="N67" s="15">
        <f t="shared" si="21"/>
        <v>0</v>
      </c>
      <c r="O67" s="15">
        <v>0</v>
      </c>
      <c r="P67" s="15">
        <v>0</v>
      </c>
      <c r="Q67" s="15">
        <f t="shared" si="24"/>
        <v>0</v>
      </c>
      <c r="R67" s="15">
        <v>0</v>
      </c>
    </row>
    <row r="68" spans="1:18" s="12" customFormat="1" ht="27" customHeight="1" x14ac:dyDescent="0.25">
      <c r="A68" s="65"/>
      <c r="B68" s="35" t="s">
        <v>319</v>
      </c>
      <c r="C68" s="62"/>
      <c r="D68" s="15">
        <f t="shared" si="25"/>
        <v>100.5</v>
      </c>
      <c r="E68" s="15">
        <v>0</v>
      </c>
      <c r="F68" s="34">
        <v>0</v>
      </c>
      <c r="G68" s="34">
        <v>100.5</v>
      </c>
      <c r="H68" s="15">
        <v>0</v>
      </c>
      <c r="I68" s="15">
        <f t="shared" si="26"/>
        <v>0</v>
      </c>
      <c r="J68" s="15">
        <v>0</v>
      </c>
      <c r="K68" s="34">
        <v>0</v>
      </c>
      <c r="L68" s="34">
        <v>0</v>
      </c>
      <c r="M68" s="15">
        <v>0</v>
      </c>
      <c r="N68" s="15">
        <f t="shared" si="21"/>
        <v>0</v>
      </c>
      <c r="O68" s="15">
        <v>0</v>
      </c>
      <c r="P68" s="15">
        <v>0</v>
      </c>
      <c r="Q68" s="15">
        <f t="shared" si="24"/>
        <v>0</v>
      </c>
      <c r="R68" s="15">
        <v>0</v>
      </c>
    </row>
    <row r="69" spans="1:18" s="12" customFormat="1" ht="52.5" customHeight="1" x14ac:dyDescent="0.25">
      <c r="A69" s="65"/>
      <c r="B69" s="35" t="s">
        <v>320</v>
      </c>
      <c r="C69" s="62"/>
      <c r="D69" s="15">
        <f t="shared" si="25"/>
        <v>45</v>
      </c>
      <c r="E69" s="15">
        <v>0</v>
      </c>
      <c r="F69" s="34">
        <v>0</v>
      </c>
      <c r="G69" s="34">
        <v>45</v>
      </c>
      <c r="H69" s="15">
        <v>0</v>
      </c>
      <c r="I69" s="15">
        <f t="shared" si="26"/>
        <v>0</v>
      </c>
      <c r="J69" s="15">
        <v>0</v>
      </c>
      <c r="K69" s="34">
        <v>0</v>
      </c>
      <c r="L69" s="34">
        <v>0</v>
      </c>
      <c r="M69" s="15">
        <v>0</v>
      </c>
      <c r="N69" s="15">
        <f t="shared" si="21"/>
        <v>0</v>
      </c>
      <c r="O69" s="15">
        <v>0</v>
      </c>
      <c r="P69" s="15">
        <v>0</v>
      </c>
      <c r="Q69" s="15">
        <f t="shared" si="24"/>
        <v>0</v>
      </c>
      <c r="R69" s="15">
        <v>0</v>
      </c>
    </row>
    <row r="70" spans="1:18" s="12" customFormat="1" ht="18" customHeight="1" x14ac:dyDescent="0.25">
      <c r="A70" s="65"/>
      <c r="B70" s="35" t="s">
        <v>321</v>
      </c>
      <c r="C70" s="62"/>
      <c r="D70" s="15">
        <f t="shared" si="25"/>
        <v>728.8</v>
      </c>
      <c r="E70" s="15">
        <v>0</v>
      </c>
      <c r="F70" s="34">
        <v>0</v>
      </c>
      <c r="G70" s="34">
        <v>728.8</v>
      </c>
      <c r="H70" s="15">
        <v>0</v>
      </c>
      <c r="I70" s="15">
        <f t="shared" si="26"/>
        <v>628.79999999999995</v>
      </c>
      <c r="J70" s="15">
        <v>0</v>
      </c>
      <c r="K70" s="34">
        <v>0</v>
      </c>
      <c r="L70" s="34">
        <v>628.79999999999995</v>
      </c>
      <c r="M70" s="15">
        <v>0</v>
      </c>
      <c r="N70" s="15">
        <f t="shared" si="21"/>
        <v>86.2788144895719</v>
      </c>
      <c r="O70" s="15">
        <v>0</v>
      </c>
      <c r="P70" s="15">
        <v>0</v>
      </c>
      <c r="Q70" s="15">
        <f t="shared" si="24"/>
        <v>86.2788144895719</v>
      </c>
      <c r="R70" s="15">
        <v>0</v>
      </c>
    </row>
    <row r="71" spans="1:18" s="12" customFormat="1" ht="111.75" customHeight="1" x14ac:dyDescent="0.25">
      <c r="A71" s="65"/>
      <c r="B71" s="35" t="s">
        <v>322</v>
      </c>
      <c r="C71" s="62"/>
      <c r="D71" s="15">
        <f t="shared" si="25"/>
        <v>44.1</v>
      </c>
      <c r="E71" s="15">
        <v>28.8</v>
      </c>
      <c r="F71" s="34">
        <v>9.1</v>
      </c>
      <c r="G71" s="34">
        <v>6.2</v>
      </c>
      <c r="H71" s="15">
        <v>0</v>
      </c>
      <c r="I71" s="15">
        <f t="shared" si="26"/>
        <v>44.1</v>
      </c>
      <c r="J71" s="15">
        <v>28.8</v>
      </c>
      <c r="K71" s="34">
        <v>9.1</v>
      </c>
      <c r="L71" s="34">
        <v>6.2</v>
      </c>
      <c r="M71" s="15">
        <v>0</v>
      </c>
      <c r="N71" s="15">
        <f t="shared" si="21"/>
        <v>100</v>
      </c>
      <c r="O71" s="15">
        <f t="shared" si="22"/>
        <v>100</v>
      </c>
      <c r="P71" s="15">
        <f t="shared" si="23"/>
        <v>100</v>
      </c>
      <c r="Q71" s="15">
        <f t="shared" si="24"/>
        <v>100</v>
      </c>
      <c r="R71" s="15">
        <v>0</v>
      </c>
    </row>
    <row r="72" spans="1:18" s="12" customFormat="1" ht="25.5" customHeight="1" x14ac:dyDescent="0.25">
      <c r="A72" s="65"/>
      <c r="B72" s="35" t="s">
        <v>323</v>
      </c>
      <c r="C72" s="62"/>
      <c r="D72" s="15">
        <f t="shared" si="25"/>
        <v>51</v>
      </c>
      <c r="E72" s="15">
        <v>0</v>
      </c>
      <c r="F72" s="34">
        <v>0</v>
      </c>
      <c r="G72" s="34">
        <v>51</v>
      </c>
      <c r="H72" s="15">
        <v>0</v>
      </c>
      <c r="I72" s="15">
        <f t="shared" si="26"/>
        <v>51</v>
      </c>
      <c r="J72" s="15">
        <v>0</v>
      </c>
      <c r="K72" s="34">
        <v>0</v>
      </c>
      <c r="L72" s="34">
        <v>51</v>
      </c>
      <c r="M72" s="15">
        <v>0</v>
      </c>
      <c r="N72" s="15">
        <f t="shared" si="21"/>
        <v>100</v>
      </c>
      <c r="O72" s="15">
        <v>0</v>
      </c>
      <c r="P72" s="15">
        <v>0</v>
      </c>
      <c r="Q72" s="15">
        <f t="shared" si="24"/>
        <v>100</v>
      </c>
      <c r="R72" s="15">
        <v>0</v>
      </c>
    </row>
    <row r="73" spans="1:18" s="12" customFormat="1" ht="26.25" customHeight="1" x14ac:dyDescent="0.25">
      <c r="A73" s="65"/>
      <c r="B73" s="35" t="s">
        <v>324</v>
      </c>
      <c r="C73" s="62"/>
      <c r="D73" s="15">
        <f t="shared" si="25"/>
        <v>1066.4000000000001</v>
      </c>
      <c r="E73" s="15">
        <v>0</v>
      </c>
      <c r="F73" s="34">
        <v>0</v>
      </c>
      <c r="G73" s="34">
        <v>1066.4000000000001</v>
      </c>
      <c r="H73" s="15">
        <v>0</v>
      </c>
      <c r="I73" s="15">
        <f t="shared" si="26"/>
        <v>1018.2</v>
      </c>
      <c r="J73" s="15">
        <v>0</v>
      </c>
      <c r="K73" s="34">
        <v>0</v>
      </c>
      <c r="L73" s="34">
        <v>1018.2</v>
      </c>
      <c r="M73" s="15">
        <v>0</v>
      </c>
      <c r="N73" s="15">
        <f t="shared" si="21"/>
        <v>95.480120030007498</v>
      </c>
      <c r="O73" s="15">
        <v>0</v>
      </c>
      <c r="P73" s="15">
        <v>0</v>
      </c>
      <c r="Q73" s="15">
        <f t="shared" si="24"/>
        <v>95.480120030007498</v>
      </c>
      <c r="R73" s="15">
        <v>0</v>
      </c>
    </row>
    <row r="74" spans="1:18" s="12" customFormat="1" ht="37.5" customHeight="1" x14ac:dyDescent="0.25">
      <c r="A74" s="65"/>
      <c r="B74" s="35" t="s">
        <v>357</v>
      </c>
      <c r="C74" s="62"/>
      <c r="D74" s="15">
        <f t="shared" si="25"/>
        <v>4</v>
      </c>
      <c r="E74" s="15">
        <v>0</v>
      </c>
      <c r="F74" s="34">
        <v>0</v>
      </c>
      <c r="G74" s="34">
        <v>4</v>
      </c>
      <c r="H74" s="15">
        <v>0</v>
      </c>
      <c r="I74" s="15">
        <f t="shared" si="26"/>
        <v>0</v>
      </c>
      <c r="J74" s="15">
        <v>0</v>
      </c>
      <c r="K74" s="34">
        <v>0</v>
      </c>
      <c r="L74" s="34">
        <v>0</v>
      </c>
      <c r="M74" s="15">
        <v>0</v>
      </c>
      <c r="N74" s="15">
        <f t="shared" si="21"/>
        <v>0</v>
      </c>
      <c r="O74" s="15">
        <v>0</v>
      </c>
      <c r="P74" s="15">
        <v>0</v>
      </c>
      <c r="Q74" s="15">
        <f t="shared" si="24"/>
        <v>0</v>
      </c>
      <c r="R74" s="15">
        <v>0</v>
      </c>
    </row>
    <row r="75" spans="1:18" s="12" customFormat="1" ht="76.5" customHeight="1" x14ac:dyDescent="0.25">
      <c r="A75" s="65"/>
      <c r="B75" s="35" t="s">
        <v>325</v>
      </c>
      <c r="C75" s="62"/>
      <c r="D75" s="15">
        <f t="shared" si="25"/>
        <v>17.100000000000001</v>
      </c>
      <c r="E75" s="15">
        <v>0</v>
      </c>
      <c r="F75" s="34">
        <v>0</v>
      </c>
      <c r="G75" s="34">
        <v>17.100000000000001</v>
      </c>
      <c r="H75" s="15">
        <v>0</v>
      </c>
      <c r="I75" s="15">
        <f t="shared" si="26"/>
        <v>0</v>
      </c>
      <c r="J75" s="15">
        <v>0</v>
      </c>
      <c r="K75" s="34">
        <v>0</v>
      </c>
      <c r="L75" s="34">
        <v>0</v>
      </c>
      <c r="M75" s="15">
        <v>0</v>
      </c>
      <c r="N75" s="15">
        <f t="shared" si="21"/>
        <v>0</v>
      </c>
      <c r="O75" s="15">
        <v>0</v>
      </c>
      <c r="P75" s="15">
        <v>0</v>
      </c>
      <c r="Q75" s="15">
        <f t="shared" si="24"/>
        <v>0</v>
      </c>
      <c r="R75" s="15">
        <v>0</v>
      </c>
    </row>
    <row r="76" spans="1:18" s="12" customFormat="1" ht="24.75" customHeight="1" x14ac:dyDescent="0.25">
      <c r="A76" s="65"/>
      <c r="B76" s="35" t="s">
        <v>326</v>
      </c>
      <c r="C76" s="62"/>
      <c r="D76" s="15">
        <f t="shared" si="25"/>
        <v>835.4</v>
      </c>
      <c r="E76" s="15">
        <v>0</v>
      </c>
      <c r="F76" s="34">
        <v>0</v>
      </c>
      <c r="G76" s="34">
        <v>835.4</v>
      </c>
      <c r="H76" s="15">
        <v>0</v>
      </c>
      <c r="I76" s="15">
        <f t="shared" si="26"/>
        <v>0</v>
      </c>
      <c r="J76" s="15">
        <v>0</v>
      </c>
      <c r="K76" s="34">
        <v>0</v>
      </c>
      <c r="L76" s="34">
        <v>0</v>
      </c>
      <c r="M76" s="15">
        <v>0</v>
      </c>
      <c r="N76" s="15">
        <f t="shared" si="21"/>
        <v>0</v>
      </c>
      <c r="O76" s="15">
        <v>0</v>
      </c>
      <c r="P76" s="15">
        <v>0</v>
      </c>
      <c r="Q76" s="15">
        <f t="shared" si="24"/>
        <v>0</v>
      </c>
      <c r="R76" s="15">
        <v>0</v>
      </c>
    </row>
    <row r="77" spans="1:18" s="12" customFormat="1" ht="27.75" customHeight="1" x14ac:dyDescent="0.25">
      <c r="A77" s="65"/>
      <c r="B77" s="35" t="s">
        <v>327</v>
      </c>
      <c r="C77" s="62"/>
      <c r="D77" s="15">
        <f t="shared" si="25"/>
        <v>790</v>
      </c>
      <c r="E77" s="15">
        <v>0</v>
      </c>
      <c r="F77" s="34">
        <v>0</v>
      </c>
      <c r="G77" s="34">
        <v>790</v>
      </c>
      <c r="H77" s="15">
        <v>0</v>
      </c>
      <c r="I77" s="15">
        <f t="shared" si="26"/>
        <v>790</v>
      </c>
      <c r="J77" s="15">
        <v>0</v>
      </c>
      <c r="K77" s="34">
        <v>0</v>
      </c>
      <c r="L77" s="34">
        <v>790</v>
      </c>
      <c r="M77" s="15">
        <v>0</v>
      </c>
      <c r="N77" s="15">
        <f t="shared" si="21"/>
        <v>100</v>
      </c>
      <c r="O77" s="15">
        <v>0</v>
      </c>
      <c r="P77" s="15">
        <v>0</v>
      </c>
      <c r="Q77" s="15">
        <f t="shared" si="24"/>
        <v>100</v>
      </c>
      <c r="R77" s="15">
        <v>0</v>
      </c>
    </row>
    <row r="78" spans="1:18" s="12" customFormat="1" ht="27.75" customHeight="1" x14ac:dyDescent="0.25">
      <c r="A78" s="66"/>
      <c r="B78" s="35" t="s">
        <v>358</v>
      </c>
      <c r="C78" s="63"/>
      <c r="D78" s="15">
        <f t="shared" ref="D78" si="27">E78+F78+G78</f>
        <v>15</v>
      </c>
      <c r="E78" s="15">
        <v>0</v>
      </c>
      <c r="F78" s="34">
        <v>0</v>
      </c>
      <c r="G78" s="34">
        <v>15</v>
      </c>
      <c r="H78" s="15">
        <v>0</v>
      </c>
      <c r="I78" s="15">
        <f t="shared" si="26"/>
        <v>0</v>
      </c>
      <c r="J78" s="15">
        <v>0</v>
      </c>
      <c r="K78" s="34">
        <v>0</v>
      </c>
      <c r="L78" s="34">
        <v>0</v>
      </c>
      <c r="M78" s="15">
        <v>0</v>
      </c>
      <c r="N78" s="15">
        <f t="shared" ref="N78" si="28">I78/D78*100</f>
        <v>0</v>
      </c>
      <c r="O78" s="15">
        <v>0</v>
      </c>
      <c r="P78" s="15">
        <v>0</v>
      </c>
      <c r="Q78" s="15">
        <f t="shared" ref="Q78" si="29">L78/G78*100</f>
        <v>0</v>
      </c>
      <c r="R78" s="15">
        <v>0</v>
      </c>
    </row>
    <row r="79" spans="1:18" s="40" customFormat="1" ht="17.25" customHeight="1" x14ac:dyDescent="0.25">
      <c r="A79" s="74"/>
      <c r="B79" s="38" t="s">
        <v>81</v>
      </c>
      <c r="C79" s="76" t="s">
        <v>55</v>
      </c>
      <c r="D79" s="39">
        <f>D80+D81+D82+D83</f>
        <v>10106.9</v>
      </c>
      <c r="E79" s="39">
        <f t="shared" ref="E79:H79" si="30">E80+E81+E82+E83</f>
        <v>0</v>
      </c>
      <c r="F79" s="39">
        <f t="shared" si="30"/>
        <v>428.3</v>
      </c>
      <c r="G79" s="39">
        <f t="shared" si="30"/>
        <v>9678.6</v>
      </c>
      <c r="H79" s="39">
        <f t="shared" si="30"/>
        <v>0</v>
      </c>
      <c r="I79" s="39">
        <f>I80+I81+I82+I83</f>
        <v>6388.1</v>
      </c>
      <c r="J79" s="39">
        <f t="shared" ref="J79:M79" si="31">J80+J81+J82+J83</f>
        <v>0</v>
      </c>
      <c r="K79" s="39">
        <f t="shared" si="31"/>
        <v>276.39999999999998</v>
      </c>
      <c r="L79" s="39">
        <f t="shared" si="31"/>
        <v>6111.7000000000007</v>
      </c>
      <c r="M79" s="39">
        <f t="shared" si="31"/>
        <v>0</v>
      </c>
      <c r="N79" s="39">
        <f t="shared" si="21"/>
        <v>63.205334969179475</v>
      </c>
      <c r="O79" s="39">
        <v>0</v>
      </c>
      <c r="P79" s="39">
        <f t="shared" si="23"/>
        <v>64.534204996497778</v>
      </c>
      <c r="Q79" s="39">
        <f t="shared" si="24"/>
        <v>63.146529456739621</v>
      </c>
      <c r="R79" s="39">
        <v>0</v>
      </c>
    </row>
    <row r="80" spans="1:18" s="12" customFormat="1" ht="27" customHeight="1" x14ac:dyDescent="0.25">
      <c r="A80" s="74"/>
      <c r="B80" s="35" t="s">
        <v>328</v>
      </c>
      <c r="C80" s="76"/>
      <c r="D80" s="15">
        <f t="shared" ref="D80:D83" si="32">E80+F80+G80</f>
        <v>69</v>
      </c>
      <c r="E80" s="15">
        <v>0</v>
      </c>
      <c r="F80" s="41">
        <v>0</v>
      </c>
      <c r="G80" s="41">
        <v>69</v>
      </c>
      <c r="H80" s="15">
        <v>0</v>
      </c>
      <c r="I80" s="15">
        <f t="shared" ref="I80:I83" si="33">J80+K80+L80</f>
        <v>25.6</v>
      </c>
      <c r="J80" s="15">
        <v>0</v>
      </c>
      <c r="K80" s="41">
        <v>0</v>
      </c>
      <c r="L80" s="41">
        <v>25.6</v>
      </c>
      <c r="M80" s="15">
        <v>0</v>
      </c>
      <c r="N80" s="15">
        <f t="shared" si="21"/>
        <v>37.10144927536232</v>
      </c>
      <c r="O80" s="15">
        <v>0</v>
      </c>
      <c r="P80" s="15">
        <v>0</v>
      </c>
      <c r="Q80" s="15">
        <f t="shared" si="24"/>
        <v>37.10144927536232</v>
      </c>
      <c r="R80" s="15">
        <v>0</v>
      </c>
    </row>
    <row r="81" spans="1:18" s="12" customFormat="1" ht="28.5" customHeight="1" x14ac:dyDescent="0.25">
      <c r="A81" s="74"/>
      <c r="B81" s="35" t="s">
        <v>329</v>
      </c>
      <c r="C81" s="76"/>
      <c r="D81" s="15">
        <f t="shared" si="32"/>
        <v>36</v>
      </c>
      <c r="E81" s="15">
        <v>0</v>
      </c>
      <c r="F81" s="41">
        <v>0</v>
      </c>
      <c r="G81" s="41">
        <v>36</v>
      </c>
      <c r="H81" s="15">
        <v>0</v>
      </c>
      <c r="I81" s="15">
        <f t="shared" si="33"/>
        <v>24</v>
      </c>
      <c r="J81" s="15">
        <v>0</v>
      </c>
      <c r="K81" s="41">
        <v>0</v>
      </c>
      <c r="L81" s="41">
        <v>24</v>
      </c>
      <c r="M81" s="15">
        <v>0</v>
      </c>
      <c r="N81" s="15">
        <f t="shared" si="21"/>
        <v>66.666666666666657</v>
      </c>
      <c r="O81" s="15">
        <v>0</v>
      </c>
      <c r="P81" s="15">
        <v>0</v>
      </c>
      <c r="Q81" s="15">
        <f t="shared" si="24"/>
        <v>66.666666666666657</v>
      </c>
      <c r="R81" s="15">
        <v>0</v>
      </c>
    </row>
    <row r="82" spans="1:18" s="12" customFormat="1" ht="51.75" customHeight="1" x14ac:dyDescent="0.25">
      <c r="A82" s="74"/>
      <c r="B82" s="35" t="s">
        <v>330</v>
      </c>
      <c r="C82" s="76"/>
      <c r="D82" s="15">
        <f t="shared" si="32"/>
        <v>9573.6</v>
      </c>
      <c r="E82" s="15">
        <v>0</v>
      </c>
      <c r="F82" s="41">
        <v>0</v>
      </c>
      <c r="G82" s="41">
        <v>9573.6</v>
      </c>
      <c r="H82" s="15">
        <v>0</v>
      </c>
      <c r="I82" s="15">
        <f t="shared" si="33"/>
        <v>6062.1</v>
      </c>
      <c r="J82" s="15">
        <v>0</v>
      </c>
      <c r="K82" s="41">
        <v>0</v>
      </c>
      <c r="L82" s="41">
        <v>6062.1</v>
      </c>
      <c r="M82" s="15">
        <v>0</v>
      </c>
      <c r="N82" s="15">
        <f t="shared" si="21"/>
        <v>63.321007771371271</v>
      </c>
      <c r="O82" s="15">
        <v>0</v>
      </c>
      <c r="P82" s="15">
        <v>0</v>
      </c>
      <c r="Q82" s="15">
        <f t="shared" si="24"/>
        <v>63.321007771371271</v>
      </c>
      <c r="R82" s="15">
        <v>0</v>
      </c>
    </row>
    <row r="83" spans="1:18" s="12" customFormat="1" ht="74.25" customHeight="1" x14ac:dyDescent="0.25">
      <c r="A83" s="74"/>
      <c r="B83" s="35" t="s">
        <v>331</v>
      </c>
      <c r="C83" s="76"/>
      <c r="D83" s="15">
        <f t="shared" si="32"/>
        <v>428.3</v>
      </c>
      <c r="E83" s="15">
        <v>0</v>
      </c>
      <c r="F83" s="41">
        <v>428.3</v>
      </c>
      <c r="G83" s="41">
        <v>0</v>
      </c>
      <c r="H83" s="15">
        <v>0</v>
      </c>
      <c r="I83" s="15">
        <f t="shared" si="33"/>
        <v>276.39999999999998</v>
      </c>
      <c r="J83" s="15">
        <v>0</v>
      </c>
      <c r="K83" s="41">
        <v>276.39999999999998</v>
      </c>
      <c r="L83" s="41">
        <v>0</v>
      </c>
      <c r="M83" s="15">
        <v>0</v>
      </c>
      <c r="N83" s="15">
        <f t="shared" si="21"/>
        <v>64.534204996497778</v>
      </c>
      <c r="O83" s="15">
        <v>0</v>
      </c>
      <c r="P83" s="15">
        <f t="shared" si="23"/>
        <v>64.534204996497778</v>
      </c>
      <c r="Q83" s="15">
        <v>0</v>
      </c>
      <c r="R83" s="15">
        <v>0</v>
      </c>
    </row>
    <row r="84" spans="1:18" s="40" customFormat="1" ht="27.75" customHeight="1" x14ac:dyDescent="0.25">
      <c r="A84" s="74"/>
      <c r="B84" s="38" t="s">
        <v>82</v>
      </c>
      <c r="C84" s="76" t="s">
        <v>55</v>
      </c>
      <c r="D84" s="39">
        <f>D85+D86</f>
        <v>48460.4</v>
      </c>
      <c r="E84" s="39">
        <f t="shared" ref="E84:H84" si="34">E85+E86</f>
        <v>0</v>
      </c>
      <c r="F84" s="39">
        <f t="shared" si="34"/>
        <v>500</v>
      </c>
      <c r="G84" s="39">
        <f t="shared" si="34"/>
        <v>47960.4</v>
      </c>
      <c r="H84" s="39">
        <f t="shared" si="34"/>
        <v>0</v>
      </c>
      <c r="I84" s="39">
        <f>I85+I86</f>
        <v>35819.599999999999</v>
      </c>
      <c r="J84" s="39">
        <f t="shared" ref="J84:M84" si="35">J85+J86</f>
        <v>0</v>
      </c>
      <c r="K84" s="39">
        <f t="shared" si="35"/>
        <v>0</v>
      </c>
      <c r="L84" s="39">
        <f t="shared" si="35"/>
        <v>35819.599999999999</v>
      </c>
      <c r="M84" s="39">
        <f t="shared" si="35"/>
        <v>0</v>
      </c>
      <c r="N84" s="39">
        <f t="shared" si="21"/>
        <v>73.915196737955114</v>
      </c>
      <c r="O84" s="39">
        <v>0</v>
      </c>
      <c r="P84" s="39">
        <v>0</v>
      </c>
      <c r="Q84" s="39">
        <f t="shared" si="24"/>
        <v>74.685782437177323</v>
      </c>
      <c r="R84" s="39">
        <v>0</v>
      </c>
    </row>
    <row r="85" spans="1:18" s="13" customFormat="1" ht="27" customHeight="1" x14ac:dyDescent="0.25">
      <c r="A85" s="74"/>
      <c r="B85" s="42" t="s">
        <v>359</v>
      </c>
      <c r="C85" s="76"/>
      <c r="D85" s="17">
        <f t="shared" ref="D85:D86" si="36">E85+F85+G85</f>
        <v>505</v>
      </c>
      <c r="E85" s="15">
        <v>0</v>
      </c>
      <c r="F85" s="15">
        <v>500</v>
      </c>
      <c r="G85" s="15">
        <v>5</v>
      </c>
      <c r="H85" s="15">
        <v>0</v>
      </c>
      <c r="I85" s="17">
        <f t="shared" ref="I85:I86" si="37">J85+K85+L85</f>
        <v>0</v>
      </c>
      <c r="J85" s="15">
        <v>0</v>
      </c>
      <c r="K85" s="15">
        <v>0</v>
      </c>
      <c r="L85" s="15">
        <v>0</v>
      </c>
      <c r="M85" s="15">
        <v>0</v>
      </c>
      <c r="N85" s="15">
        <f>I85/D85*100</f>
        <v>0</v>
      </c>
      <c r="O85" s="15">
        <v>0</v>
      </c>
      <c r="P85" s="15">
        <f>K85/F85*100</f>
        <v>0</v>
      </c>
      <c r="Q85" s="15">
        <f t="shared" ref="Q85" si="38">L85/G85*100</f>
        <v>0</v>
      </c>
      <c r="R85" s="15">
        <v>0</v>
      </c>
    </row>
    <row r="86" spans="1:18" s="12" customFormat="1" ht="61.5" customHeight="1" x14ac:dyDescent="0.25">
      <c r="A86" s="74"/>
      <c r="B86" s="36" t="s">
        <v>332</v>
      </c>
      <c r="C86" s="76"/>
      <c r="D86" s="17">
        <f t="shared" si="36"/>
        <v>47955.4</v>
      </c>
      <c r="E86" s="17">
        <v>0</v>
      </c>
      <c r="F86" s="17">
        <v>0</v>
      </c>
      <c r="G86" s="17">
        <v>47955.4</v>
      </c>
      <c r="H86" s="17">
        <v>0</v>
      </c>
      <c r="I86" s="17">
        <f t="shared" si="37"/>
        <v>35819.599999999999</v>
      </c>
      <c r="J86" s="17">
        <v>0</v>
      </c>
      <c r="K86" s="17">
        <v>0</v>
      </c>
      <c r="L86" s="17">
        <v>35819.599999999999</v>
      </c>
      <c r="M86" s="17">
        <v>0</v>
      </c>
      <c r="N86" s="15">
        <f>I86/D86*100</f>
        <v>74.693569441606158</v>
      </c>
      <c r="O86" s="15">
        <v>0</v>
      </c>
      <c r="P86" s="15">
        <v>0</v>
      </c>
      <c r="Q86" s="15">
        <f t="shared" si="24"/>
        <v>74.693569441606158</v>
      </c>
      <c r="R86" s="15">
        <v>0</v>
      </c>
    </row>
    <row r="87" spans="1:18" s="40" customFormat="1" ht="39" customHeight="1" x14ac:dyDescent="0.25">
      <c r="A87" s="74"/>
      <c r="B87" s="38" t="s">
        <v>83</v>
      </c>
      <c r="C87" s="76" t="s">
        <v>55</v>
      </c>
      <c r="D87" s="39">
        <f>D88+D89+D90+D91</f>
        <v>92024.6</v>
      </c>
      <c r="E87" s="39">
        <f t="shared" ref="E87:H87" si="39">E88+E89+E90+E91</f>
        <v>0</v>
      </c>
      <c r="F87" s="39">
        <f t="shared" si="39"/>
        <v>0</v>
      </c>
      <c r="G87" s="39">
        <f t="shared" si="39"/>
        <v>92024.6</v>
      </c>
      <c r="H87" s="39">
        <f t="shared" si="39"/>
        <v>0</v>
      </c>
      <c r="I87" s="39">
        <f>I88+I89+I90+I91</f>
        <v>88795.8</v>
      </c>
      <c r="J87" s="39">
        <f t="shared" ref="J87:M87" si="40">J88+J89+J90+J91</f>
        <v>0</v>
      </c>
      <c r="K87" s="39">
        <f t="shared" si="40"/>
        <v>0</v>
      </c>
      <c r="L87" s="39">
        <f t="shared" si="40"/>
        <v>88795.8</v>
      </c>
      <c r="M87" s="39">
        <f t="shared" si="40"/>
        <v>0</v>
      </c>
      <c r="N87" s="39">
        <f t="shared" si="21"/>
        <v>96.491372958969663</v>
      </c>
      <c r="O87" s="39">
        <v>0</v>
      </c>
      <c r="P87" s="39">
        <v>0</v>
      </c>
      <c r="Q87" s="39">
        <f t="shared" si="24"/>
        <v>96.491372958969663</v>
      </c>
      <c r="R87" s="39">
        <v>0</v>
      </c>
    </row>
    <row r="88" spans="1:18" s="12" customFormat="1" ht="26.25" customHeight="1" x14ac:dyDescent="0.25">
      <c r="A88" s="74"/>
      <c r="B88" s="35" t="s">
        <v>333</v>
      </c>
      <c r="C88" s="76"/>
      <c r="D88" s="15">
        <f t="shared" si="25"/>
        <v>28318.6</v>
      </c>
      <c r="E88" s="15">
        <v>0</v>
      </c>
      <c r="F88" s="34">
        <v>0</v>
      </c>
      <c r="G88" s="34">
        <v>28318.6</v>
      </c>
      <c r="H88" s="15">
        <v>0</v>
      </c>
      <c r="I88" s="15">
        <f t="shared" ref="I88:I91" si="41">J88+K88+L88</f>
        <v>28318.6</v>
      </c>
      <c r="J88" s="15">
        <v>0</v>
      </c>
      <c r="K88" s="34">
        <v>0</v>
      </c>
      <c r="L88" s="34">
        <v>28318.6</v>
      </c>
      <c r="M88" s="15">
        <v>0</v>
      </c>
      <c r="N88" s="15">
        <f t="shared" si="21"/>
        <v>100</v>
      </c>
      <c r="O88" s="15">
        <v>0</v>
      </c>
      <c r="P88" s="15">
        <v>0</v>
      </c>
      <c r="Q88" s="15">
        <f t="shared" si="24"/>
        <v>100</v>
      </c>
      <c r="R88" s="15">
        <v>0</v>
      </c>
    </row>
    <row r="89" spans="1:18" s="12" customFormat="1" ht="29.25" customHeight="1" x14ac:dyDescent="0.25">
      <c r="A89" s="74"/>
      <c r="B89" s="35" t="s">
        <v>334</v>
      </c>
      <c r="C89" s="76"/>
      <c r="D89" s="15">
        <f t="shared" si="25"/>
        <v>9662.1</v>
      </c>
      <c r="E89" s="15">
        <v>0</v>
      </c>
      <c r="F89" s="34">
        <v>0</v>
      </c>
      <c r="G89" s="34">
        <v>9662.1</v>
      </c>
      <c r="H89" s="15">
        <v>0</v>
      </c>
      <c r="I89" s="15">
        <f t="shared" si="41"/>
        <v>9662.1</v>
      </c>
      <c r="J89" s="15">
        <v>0</v>
      </c>
      <c r="K89" s="34">
        <v>0</v>
      </c>
      <c r="L89" s="34">
        <v>9662.1</v>
      </c>
      <c r="M89" s="15">
        <v>0</v>
      </c>
      <c r="N89" s="15">
        <f t="shared" si="21"/>
        <v>100</v>
      </c>
      <c r="O89" s="15">
        <v>0</v>
      </c>
      <c r="P89" s="15">
        <v>0</v>
      </c>
      <c r="Q89" s="15">
        <f t="shared" si="24"/>
        <v>100</v>
      </c>
      <c r="R89" s="15">
        <v>0</v>
      </c>
    </row>
    <row r="90" spans="1:18" s="12" customFormat="1" ht="51" customHeight="1" x14ac:dyDescent="0.25">
      <c r="A90" s="74"/>
      <c r="B90" s="35" t="s">
        <v>335</v>
      </c>
      <c r="C90" s="76"/>
      <c r="D90" s="15">
        <f t="shared" si="25"/>
        <v>49400.9</v>
      </c>
      <c r="E90" s="15">
        <v>0</v>
      </c>
      <c r="F90" s="34">
        <v>0</v>
      </c>
      <c r="G90" s="34">
        <v>49400.9</v>
      </c>
      <c r="H90" s="15">
        <v>0</v>
      </c>
      <c r="I90" s="15">
        <f t="shared" si="41"/>
        <v>47702.8</v>
      </c>
      <c r="J90" s="15">
        <v>0</v>
      </c>
      <c r="K90" s="34">
        <v>0</v>
      </c>
      <c r="L90" s="34">
        <v>47702.8</v>
      </c>
      <c r="M90" s="15">
        <v>0</v>
      </c>
      <c r="N90" s="15">
        <f t="shared" si="21"/>
        <v>96.562613231742745</v>
      </c>
      <c r="O90" s="15">
        <v>0</v>
      </c>
      <c r="P90" s="15">
        <v>0</v>
      </c>
      <c r="Q90" s="15">
        <f t="shared" si="24"/>
        <v>96.562613231742745</v>
      </c>
      <c r="R90" s="15">
        <v>0</v>
      </c>
    </row>
    <row r="91" spans="1:18" s="12" customFormat="1" ht="29.25" customHeight="1" x14ac:dyDescent="0.25">
      <c r="A91" s="74"/>
      <c r="B91" s="35" t="s">
        <v>336</v>
      </c>
      <c r="C91" s="76"/>
      <c r="D91" s="15">
        <f t="shared" si="25"/>
        <v>4643</v>
      </c>
      <c r="E91" s="15">
        <v>0</v>
      </c>
      <c r="F91" s="34">
        <v>0</v>
      </c>
      <c r="G91" s="34">
        <v>4643</v>
      </c>
      <c r="H91" s="15">
        <v>0</v>
      </c>
      <c r="I91" s="15">
        <f t="shared" si="41"/>
        <v>3112.3</v>
      </c>
      <c r="J91" s="15">
        <v>0</v>
      </c>
      <c r="K91" s="34">
        <v>0</v>
      </c>
      <c r="L91" s="34">
        <v>3112.3</v>
      </c>
      <c r="M91" s="15">
        <v>0</v>
      </c>
      <c r="N91" s="15">
        <f t="shared" si="21"/>
        <v>67.032091320267071</v>
      </c>
      <c r="O91" s="15">
        <v>0</v>
      </c>
      <c r="P91" s="15">
        <v>0</v>
      </c>
      <c r="Q91" s="15">
        <f t="shared" si="24"/>
        <v>67.032091320267071</v>
      </c>
      <c r="R91" s="15">
        <v>0</v>
      </c>
    </row>
    <row r="92" spans="1:18" s="40" customFormat="1" ht="29.25" customHeight="1" x14ac:dyDescent="0.25">
      <c r="A92" s="74"/>
      <c r="B92" s="38" t="s">
        <v>84</v>
      </c>
      <c r="C92" s="61" t="s">
        <v>55</v>
      </c>
      <c r="D92" s="39">
        <f>D93</f>
        <v>3090.8</v>
      </c>
      <c r="E92" s="39">
        <f t="shared" ref="E92:M92" si="42">E93</f>
        <v>0</v>
      </c>
      <c r="F92" s="39">
        <f t="shared" si="42"/>
        <v>0</v>
      </c>
      <c r="G92" s="39">
        <f t="shared" si="42"/>
        <v>3090.8</v>
      </c>
      <c r="H92" s="39">
        <f t="shared" si="42"/>
        <v>0</v>
      </c>
      <c r="I92" s="39">
        <f>I93</f>
        <v>2052.4</v>
      </c>
      <c r="J92" s="39">
        <f t="shared" si="42"/>
        <v>0</v>
      </c>
      <c r="K92" s="39">
        <f t="shared" si="42"/>
        <v>0</v>
      </c>
      <c r="L92" s="39">
        <f t="shared" si="42"/>
        <v>2052.4</v>
      </c>
      <c r="M92" s="39">
        <f t="shared" si="42"/>
        <v>0</v>
      </c>
      <c r="N92" s="39">
        <f t="shared" si="21"/>
        <v>66.403520124239677</v>
      </c>
      <c r="O92" s="39">
        <v>0</v>
      </c>
      <c r="P92" s="39">
        <v>0</v>
      </c>
      <c r="Q92" s="39">
        <f t="shared" si="24"/>
        <v>66.403520124239677</v>
      </c>
      <c r="R92" s="39">
        <v>0</v>
      </c>
    </row>
    <row r="93" spans="1:18" s="12" customFormat="1" ht="41.25" customHeight="1" x14ac:dyDescent="0.25">
      <c r="A93" s="74"/>
      <c r="B93" s="43" t="s">
        <v>337</v>
      </c>
      <c r="C93" s="63"/>
      <c r="D93" s="17">
        <f t="shared" ref="D93" si="43">E93+F93+G93</f>
        <v>3090.8</v>
      </c>
      <c r="E93" s="17">
        <v>0</v>
      </c>
      <c r="F93" s="17">
        <v>0</v>
      </c>
      <c r="G93" s="17">
        <v>3090.8</v>
      </c>
      <c r="H93" s="17">
        <v>0</v>
      </c>
      <c r="I93" s="17">
        <f t="shared" ref="I93" si="44">J93+K93+L93</f>
        <v>2052.4</v>
      </c>
      <c r="J93" s="17">
        <v>0</v>
      </c>
      <c r="K93" s="17">
        <v>0</v>
      </c>
      <c r="L93" s="17">
        <v>2052.4</v>
      </c>
      <c r="M93" s="17">
        <v>0</v>
      </c>
      <c r="N93" s="15">
        <f>I93/D93*100</f>
        <v>66.403520124239677</v>
      </c>
      <c r="O93" s="15">
        <v>0</v>
      </c>
      <c r="P93" s="15">
        <v>0</v>
      </c>
      <c r="Q93" s="15">
        <f t="shared" si="24"/>
        <v>66.403520124239677</v>
      </c>
      <c r="R93" s="15">
        <v>0</v>
      </c>
    </row>
    <row r="94" spans="1:18" s="32" customFormat="1" ht="39" customHeight="1" x14ac:dyDescent="0.25">
      <c r="A94" s="28">
        <v>4</v>
      </c>
      <c r="B94" s="29" t="s">
        <v>16</v>
      </c>
      <c r="C94" s="30" t="s">
        <v>56</v>
      </c>
      <c r="D94" s="31">
        <f>D95+D104</f>
        <v>78086.899999999994</v>
      </c>
      <c r="E94" s="31">
        <f t="shared" ref="E94:M94" si="45">E95+E104</f>
        <v>0</v>
      </c>
      <c r="F94" s="31">
        <f t="shared" si="45"/>
        <v>6050.9</v>
      </c>
      <c r="G94" s="31">
        <f t="shared" si="45"/>
        <v>72036</v>
      </c>
      <c r="H94" s="31">
        <f t="shared" si="45"/>
        <v>0</v>
      </c>
      <c r="I94" s="31">
        <f t="shared" si="45"/>
        <v>45010</v>
      </c>
      <c r="J94" s="31">
        <f t="shared" si="45"/>
        <v>0</v>
      </c>
      <c r="K94" s="31">
        <f t="shared" si="45"/>
        <v>350</v>
      </c>
      <c r="L94" s="31">
        <f t="shared" si="45"/>
        <v>44660</v>
      </c>
      <c r="M94" s="31">
        <f t="shared" si="45"/>
        <v>0</v>
      </c>
      <c r="N94" s="31">
        <f t="shared" si="9"/>
        <v>57.640910319144446</v>
      </c>
      <c r="O94" s="31">
        <v>0</v>
      </c>
      <c r="P94" s="31">
        <f t="shared" si="10"/>
        <v>5.7842634979920344</v>
      </c>
      <c r="Q94" s="31">
        <f t="shared" si="11"/>
        <v>61.996779388083731</v>
      </c>
      <c r="R94" s="31">
        <v>0</v>
      </c>
    </row>
    <row r="95" spans="1:18" s="40" customFormat="1" ht="28.5" customHeight="1" x14ac:dyDescent="0.25">
      <c r="A95" s="74"/>
      <c r="B95" s="38" t="s">
        <v>71</v>
      </c>
      <c r="C95" s="76" t="s">
        <v>94</v>
      </c>
      <c r="D95" s="39">
        <f>D96+D97+D98+D99+D100+D101+D102+D103</f>
        <v>6704.6</v>
      </c>
      <c r="E95" s="39">
        <f t="shared" ref="E95:M95" si="46">E96+E97+E98+E99+E100+E101+E102+E103</f>
        <v>0</v>
      </c>
      <c r="F95" s="39">
        <f t="shared" si="46"/>
        <v>0</v>
      </c>
      <c r="G95" s="39">
        <f t="shared" si="46"/>
        <v>6704.6</v>
      </c>
      <c r="H95" s="39">
        <f t="shared" si="46"/>
        <v>0</v>
      </c>
      <c r="I95" s="39">
        <f t="shared" si="46"/>
        <v>4826.6000000000004</v>
      </c>
      <c r="J95" s="39">
        <f t="shared" si="46"/>
        <v>0</v>
      </c>
      <c r="K95" s="39">
        <f t="shared" si="46"/>
        <v>0</v>
      </c>
      <c r="L95" s="39">
        <f t="shared" si="46"/>
        <v>4826.6000000000004</v>
      </c>
      <c r="M95" s="39">
        <f t="shared" si="46"/>
        <v>0</v>
      </c>
      <c r="N95" s="39">
        <f t="shared" ref="N95:N113" si="47">I95/D95*100</f>
        <v>71.989380425379593</v>
      </c>
      <c r="O95" s="39">
        <v>0</v>
      </c>
      <c r="P95" s="39">
        <v>0</v>
      </c>
      <c r="Q95" s="39">
        <f t="shared" ref="P95:Q110" si="48">L95/G95*100</f>
        <v>71.989380425379593</v>
      </c>
      <c r="R95" s="39">
        <v>0</v>
      </c>
    </row>
    <row r="96" spans="1:18" s="12" customFormat="1" ht="39" customHeight="1" x14ac:dyDescent="0.25">
      <c r="A96" s="74"/>
      <c r="B96" s="44" t="s">
        <v>172</v>
      </c>
      <c r="C96" s="76"/>
      <c r="D96" s="17">
        <f t="shared" ref="D96:D113" si="49">E96+F96+G96</f>
        <v>247</v>
      </c>
      <c r="E96" s="17">
        <v>0</v>
      </c>
      <c r="F96" s="17">
        <v>0</v>
      </c>
      <c r="G96" s="17">
        <v>247</v>
      </c>
      <c r="H96" s="17">
        <v>0</v>
      </c>
      <c r="I96" s="17">
        <f t="shared" ref="I96:I103" si="50">J96+K96+L96</f>
        <v>0</v>
      </c>
      <c r="J96" s="17">
        <v>0</v>
      </c>
      <c r="K96" s="17">
        <v>0</v>
      </c>
      <c r="L96" s="17">
        <v>0</v>
      </c>
      <c r="M96" s="17">
        <v>0</v>
      </c>
      <c r="N96" s="15">
        <f t="shared" si="47"/>
        <v>0</v>
      </c>
      <c r="O96" s="15">
        <v>0</v>
      </c>
      <c r="P96" s="15">
        <v>0</v>
      </c>
      <c r="Q96" s="15">
        <f t="shared" si="48"/>
        <v>0</v>
      </c>
      <c r="R96" s="15">
        <v>0</v>
      </c>
    </row>
    <row r="97" spans="1:18" s="12" customFormat="1" ht="26.25" customHeight="1" x14ac:dyDescent="0.25">
      <c r="A97" s="74"/>
      <c r="B97" s="44" t="s">
        <v>173</v>
      </c>
      <c r="C97" s="76"/>
      <c r="D97" s="17">
        <f t="shared" si="49"/>
        <v>567.79999999999995</v>
      </c>
      <c r="E97" s="17">
        <v>0</v>
      </c>
      <c r="F97" s="17">
        <v>0</v>
      </c>
      <c r="G97" s="17">
        <v>567.79999999999995</v>
      </c>
      <c r="H97" s="17">
        <v>0</v>
      </c>
      <c r="I97" s="17">
        <f t="shared" si="50"/>
        <v>363</v>
      </c>
      <c r="J97" s="17">
        <v>0</v>
      </c>
      <c r="K97" s="17">
        <v>0</v>
      </c>
      <c r="L97" s="17">
        <v>363</v>
      </c>
      <c r="M97" s="17">
        <v>0</v>
      </c>
      <c r="N97" s="15">
        <f t="shared" si="47"/>
        <v>63.930961606199368</v>
      </c>
      <c r="O97" s="15">
        <v>0</v>
      </c>
      <c r="P97" s="15">
        <v>0</v>
      </c>
      <c r="Q97" s="15">
        <f t="shared" si="48"/>
        <v>63.930961606199368</v>
      </c>
      <c r="R97" s="15">
        <v>0</v>
      </c>
    </row>
    <row r="98" spans="1:18" s="12" customFormat="1" ht="39" customHeight="1" x14ac:dyDescent="0.25">
      <c r="A98" s="74"/>
      <c r="B98" s="44" t="s">
        <v>174</v>
      </c>
      <c r="C98" s="76"/>
      <c r="D98" s="17">
        <f t="shared" si="49"/>
        <v>794.4</v>
      </c>
      <c r="E98" s="17">
        <v>0</v>
      </c>
      <c r="F98" s="17">
        <v>0</v>
      </c>
      <c r="G98" s="17">
        <v>794.4</v>
      </c>
      <c r="H98" s="17">
        <v>0</v>
      </c>
      <c r="I98" s="17">
        <f t="shared" si="50"/>
        <v>448.1</v>
      </c>
      <c r="J98" s="17">
        <v>0</v>
      </c>
      <c r="K98" s="17">
        <v>0</v>
      </c>
      <c r="L98" s="17">
        <v>448.1</v>
      </c>
      <c r="M98" s="17">
        <v>0</v>
      </c>
      <c r="N98" s="15">
        <f t="shared" si="47"/>
        <v>56.407351460221555</v>
      </c>
      <c r="O98" s="15">
        <v>0</v>
      </c>
      <c r="P98" s="15">
        <v>0</v>
      </c>
      <c r="Q98" s="15">
        <f t="shared" si="48"/>
        <v>56.407351460221555</v>
      </c>
      <c r="R98" s="15">
        <v>0</v>
      </c>
    </row>
    <row r="99" spans="1:18" s="12" customFormat="1" ht="64.5" customHeight="1" x14ac:dyDescent="0.25">
      <c r="A99" s="74"/>
      <c r="B99" s="44" t="s">
        <v>175</v>
      </c>
      <c r="C99" s="76"/>
      <c r="D99" s="17">
        <f t="shared" si="49"/>
        <v>1250</v>
      </c>
      <c r="E99" s="17">
        <v>0</v>
      </c>
      <c r="F99" s="17">
        <v>0</v>
      </c>
      <c r="G99" s="17">
        <v>1250</v>
      </c>
      <c r="H99" s="17">
        <v>0</v>
      </c>
      <c r="I99" s="17">
        <f t="shared" si="50"/>
        <v>1250</v>
      </c>
      <c r="J99" s="17">
        <v>0</v>
      </c>
      <c r="K99" s="17">
        <v>0</v>
      </c>
      <c r="L99" s="17">
        <v>1250</v>
      </c>
      <c r="M99" s="17">
        <v>0</v>
      </c>
      <c r="N99" s="15">
        <f t="shared" si="47"/>
        <v>100</v>
      </c>
      <c r="O99" s="15">
        <v>0</v>
      </c>
      <c r="P99" s="15">
        <v>0</v>
      </c>
      <c r="Q99" s="15">
        <f t="shared" si="48"/>
        <v>100</v>
      </c>
      <c r="R99" s="15">
        <v>0</v>
      </c>
    </row>
    <row r="100" spans="1:18" s="12" customFormat="1" ht="74.25" customHeight="1" x14ac:dyDescent="0.25">
      <c r="A100" s="74"/>
      <c r="B100" s="44" t="s">
        <v>176</v>
      </c>
      <c r="C100" s="76"/>
      <c r="D100" s="17">
        <f t="shared" si="49"/>
        <v>1000</v>
      </c>
      <c r="E100" s="17">
        <v>0</v>
      </c>
      <c r="F100" s="17">
        <v>0</v>
      </c>
      <c r="G100" s="17">
        <v>1000</v>
      </c>
      <c r="H100" s="17">
        <v>0</v>
      </c>
      <c r="I100" s="17">
        <f t="shared" si="50"/>
        <v>1000</v>
      </c>
      <c r="J100" s="17">
        <v>0</v>
      </c>
      <c r="K100" s="17">
        <v>0</v>
      </c>
      <c r="L100" s="17">
        <v>1000</v>
      </c>
      <c r="M100" s="17">
        <v>0</v>
      </c>
      <c r="N100" s="15">
        <f t="shared" si="47"/>
        <v>100</v>
      </c>
      <c r="O100" s="15">
        <v>0</v>
      </c>
      <c r="P100" s="15">
        <v>0</v>
      </c>
      <c r="Q100" s="15">
        <f t="shared" si="48"/>
        <v>100</v>
      </c>
      <c r="R100" s="15">
        <v>0</v>
      </c>
    </row>
    <row r="101" spans="1:18" s="12" customFormat="1" ht="39" customHeight="1" x14ac:dyDescent="0.25">
      <c r="A101" s="74"/>
      <c r="B101" s="44" t="s">
        <v>177</v>
      </c>
      <c r="C101" s="76"/>
      <c r="D101" s="17">
        <f t="shared" si="49"/>
        <v>790.3</v>
      </c>
      <c r="E101" s="17">
        <v>0</v>
      </c>
      <c r="F101" s="17">
        <v>0</v>
      </c>
      <c r="G101" s="17">
        <v>790.3</v>
      </c>
      <c r="H101" s="17">
        <v>0</v>
      </c>
      <c r="I101" s="17">
        <f t="shared" si="50"/>
        <v>600.20000000000005</v>
      </c>
      <c r="J101" s="17">
        <v>0</v>
      </c>
      <c r="K101" s="17">
        <v>0</v>
      </c>
      <c r="L101" s="17">
        <v>600.20000000000005</v>
      </c>
      <c r="M101" s="17">
        <v>0</v>
      </c>
      <c r="N101" s="15">
        <f t="shared" si="47"/>
        <v>75.945843350626348</v>
      </c>
      <c r="O101" s="15">
        <v>0</v>
      </c>
      <c r="P101" s="15">
        <v>0</v>
      </c>
      <c r="Q101" s="15">
        <f t="shared" si="48"/>
        <v>75.945843350626348</v>
      </c>
      <c r="R101" s="15">
        <v>0</v>
      </c>
    </row>
    <row r="102" spans="1:18" s="12" customFormat="1" ht="26.25" customHeight="1" x14ac:dyDescent="0.25">
      <c r="A102" s="74"/>
      <c r="B102" s="44" t="s">
        <v>178</v>
      </c>
      <c r="C102" s="76"/>
      <c r="D102" s="17">
        <f t="shared" si="49"/>
        <v>1715.1</v>
      </c>
      <c r="E102" s="17">
        <v>0</v>
      </c>
      <c r="F102" s="17">
        <v>0</v>
      </c>
      <c r="G102" s="17">
        <v>1715.1</v>
      </c>
      <c r="H102" s="17">
        <v>0</v>
      </c>
      <c r="I102" s="17">
        <f t="shared" si="50"/>
        <v>1165.3</v>
      </c>
      <c r="J102" s="17">
        <v>0</v>
      </c>
      <c r="K102" s="17">
        <v>0</v>
      </c>
      <c r="L102" s="17">
        <v>1165.3</v>
      </c>
      <c r="M102" s="17">
        <v>0</v>
      </c>
      <c r="N102" s="15">
        <f t="shared" si="47"/>
        <v>67.943560142265753</v>
      </c>
      <c r="O102" s="15">
        <v>0</v>
      </c>
      <c r="P102" s="15">
        <v>0</v>
      </c>
      <c r="Q102" s="15">
        <f t="shared" si="48"/>
        <v>67.943560142265753</v>
      </c>
      <c r="R102" s="15">
        <v>0</v>
      </c>
    </row>
    <row r="103" spans="1:18" s="12" customFormat="1" ht="27" customHeight="1" x14ac:dyDescent="0.25">
      <c r="A103" s="74"/>
      <c r="B103" s="44" t="s">
        <v>179</v>
      </c>
      <c r="C103" s="76"/>
      <c r="D103" s="17">
        <f t="shared" si="49"/>
        <v>340</v>
      </c>
      <c r="E103" s="17">
        <v>0</v>
      </c>
      <c r="F103" s="17">
        <v>0</v>
      </c>
      <c r="G103" s="17">
        <v>340</v>
      </c>
      <c r="H103" s="17">
        <v>0</v>
      </c>
      <c r="I103" s="17">
        <f t="shared" si="50"/>
        <v>0</v>
      </c>
      <c r="J103" s="17">
        <v>0</v>
      </c>
      <c r="K103" s="17">
        <v>0</v>
      </c>
      <c r="L103" s="17">
        <v>0</v>
      </c>
      <c r="M103" s="17">
        <v>0</v>
      </c>
      <c r="N103" s="15">
        <f t="shared" si="47"/>
        <v>0</v>
      </c>
      <c r="O103" s="15">
        <v>0</v>
      </c>
      <c r="P103" s="15">
        <v>0</v>
      </c>
      <c r="Q103" s="15">
        <f t="shared" si="48"/>
        <v>0</v>
      </c>
      <c r="R103" s="15">
        <v>0</v>
      </c>
    </row>
    <row r="104" spans="1:18" s="40" customFormat="1" ht="27" customHeight="1" x14ac:dyDescent="0.25">
      <c r="A104" s="74"/>
      <c r="B104" s="38" t="s">
        <v>72</v>
      </c>
      <c r="C104" s="76" t="s">
        <v>56</v>
      </c>
      <c r="D104" s="39">
        <f>D105+D106+D107+D108+D109+D110+D111+D112+D113</f>
        <v>71382.299999999988</v>
      </c>
      <c r="E104" s="39">
        <f t="shared" ref="E104:H104" si="51">E105+E106+E107+E108+E109+E110+E111+E112+E113</f>
        <v>0</v>
      </c>
      <c r="F104" s="39">
        <f t="shared" si="51"/>
        <v>6050.9</v>
      </c>
      <c r="G104" s="39">
        <f t="shared" si="51"/>
        <v>65331.399999999994</v>
      </c>
      <c r="H104" s="39">
        <f t="shared" si="51"/>
        <v>0</v>
      </c>
      <c r="I104" s="39">
        <f>I105+I106+I107+I108+I109+I110+I111+I112+I113</f>
        <v>40183.4</v>
      </c>
      <c r="J104" s="39">
        <f t="shared" ref="J104:M104" si="52">J105+J106+J107+J108+J109+J110+J111+J112+J113</f>
        <v>0</v>
      </c>
      <c r="K104" s="39">
        <f t="shared" si="52"/>
        <v>350</v>
      </c>
      <c r="L104" s="39">
        <f t="shared" si="52"/>
        <v>39833.4</v>
      </c>
      <c r="M104" s="39">
        <f t="shared" si="52"/>
        <v>0</v>
      </c>
      <c r="N104" s="39">
        <f t="shared" si="47"/>
        <v>56.293226752290145</v>
      </c>
      <c r="O104" s="39">
        <v>0</v>
      </c>
      <c r="P104" s="39">
        <f t="shared" si="48"/>
        <v>5.7842634979920344</v>
      </c>
      <c r="Q104" s="39">
        <f t="shared" si="48"/>
        <v>60.971294048497363</v>
      </c>
      <c r="R104" s="39">
        <v>0</v>
      </c>
    </row>
    <row r="105" spans="1:18" s="12" customFormat="1" ht="15.75" customHeight="1" x14ac:dyDescent="0.25">
      <c r="A105" s="74"/>
      <c r="B105" s="44" t="s">
        <v>180</v>
      </c>
      <c r="C105" s="76"/>
      <c r="D105" s="17">
        <f t="shared" si="49"/>
        <v>19358.599999999999</v>
      </c>
      <c r="E105" s="17">
        <v>0</v>
      </c>
      <c r="F105" s="41">
        <v>0</v>
      </c>
      <c r="G105" s="41">
        <v>19358.599999999999</v>
      </c>
      <c r="H105" s="17">
        <v>0</v>
      </c>
      <c r="I105" s="17">
        <f t="shared" ref="I105:I113" si="53">J105+K105+L105</f>
        <v>13703.2</v>
      </c>
      <c r="J105" s="17">
        <v>0</v>
      </c>
      <c r="K105" s="41">
        <v>0</v>
      </c>
      <c r="L105" s="41">
        <v>13703.2</v>
      </c>
      <c r="M105" s="17">
        <v>0</v>
      </c>
      <c r="N105" s="15">
        <f t="shared" si="47"/>
        <v>70.786110565846712</v>
      </c>
      <c r="O105" s="15">
        <v>0</v>
      </c>
      <c r="P105" s="15">
        <v>0</v>
      </c>
      <c r="Q105" s="15">
        <f t="shared" si="48"/>
        <v>70.786110565846712</v>
      </c>
      <c r="R105" s="15">
        <v>0</v>
      </c>
    </row>
    <row r="106" spans="1:18" s="12" customFormat="1" ht="52.5" customHeight="1" x14ac:dyDescent="0.25">
      <c r="A106" s="74"/>
      <c r="B106" s="36" t="s">
        <v>181</v>
      </c>
      <c r="C106" s="76"/>
      <c r="D106" s="17">
        <f t="shared" si="49"/>
        <v>341.5</v>
      </c>
      <c r="E106" s="17">
        <v>0</v>
      </c>
      <c r="F106" s="45">
        <v>293.7</v>
      </c>
      <c r="G106" s="45">
        <v>47.8</v>
      </c>
      <c r="H106" s="17">
        <v>0</v>
      </c>
      <c r="I106" s="17">
        <f t="shared" si="53"/>
        <v>0</v>
      </c>
      <c r="J106" s="17">
        <v>0</v>
      </c>
      <c r="K106" s="45">
        <v>0</v>
      </c>
      <c r="L106" s="45">
        <v>0</v>
      </c>
      <c r="M106" s="17">
        <v>0</v>
      </c>
      <c r="N106" s="15">
        <f t="shared" si="47"/>
        <v>0</v>
      </c>
      <c r="O106" s="15">
        <v>0</v>
      </c>
      <c r="P106" s="15">
        <f t="shared" si="48"/>
        <v>0</v>
      </c>
      <c r="Q106" s="15">
        <f t="shared" si="48"/>
        <v>0</v>
      </c>
      <c r="R106" s="15">
        <v>0</v>
      </c>
    </row>
    <row r="107" spans="1:18" s="12" customFormat="1" ht="38.25" customHeight="1" x14ac:dyDescent="0.25">
      <c r="A107" s="74"/>
      <c r="B107" s="44" t="s">
        <v>182</v>
      </c>
      <c r="C107" s="76"/>
      <c r="D107" s="17">
        <f t="shared" si="49"/>
        <v>34880.699999999997</v>
      </c>
      <c r="E107" s="17">
        <v>0</v>
      </c>
      <c r="F107" s="41">
        <v>0</v>
      </c>
      <c r="G107" s="41">
        <v>34880.699999999997</v>
      </c>
      <c r="H107" s="17">
        <v>0</v>
      </c>
      <c r="I107" s="17">
        <f t="shared" si="53"/>
        <v>25015.200000000001</v>
      </c>
      <c r="J107" s="17">
        <v>0</v>
      </c>
      <c r="K107" s="41">
        <v>0</v>
      </c>
      <c r="L107" s="41">
        <v>25015.200000000001</v>
      </c>
      <c r="M107" s="17">
        <v>0</v>
      </c>
      <c r="N107" s="15">
        <f t="shared" si="47"/>
        <v>71.716450644625823</v>
      </c>
      <c r="O107" s="15">
        <v>0</v>
      </c>
      <c r="P107" s="15">
        <v>0</v>
      </c>
      <c r="Q107" s="15">
        <f t="shared" si="48"/>
        <v>71.716450644625823</v>
      </c>
      <c r="R107" s="15">
        <v>0</v>
      </c>
    </row>
    <row r="108" spans="1:18" s="12" customFormat="1" ht="37.5" customHeight="1" x14ac:dyDescent="0.25">
      <c r="A108" s="74"/>
      <c r="B108" s="44" t="s">
        <v>183</v>
      </c>
      <c r="C108" s="76"/>
      <c r="D108" s="17">
        <f t="shared" si="49"/>
        <v>719</v>
      </c>
      <c r="E108" s="17">
        <v>0</v>
      </c>
      <c r="F108" s="41">
        <v>0</v>
      </c>
      <c r="G108" s="41">
        <v>719</v>
      </c>
      <c r="H108" s="17">
        <v>0</v>
      </c>
      <c r="I108" s="17">
        <f t="shared" si="53"/>
        <v>0</v>
      </c>
      <c r="J108" s="17">
        <v>0</v>
      </c>
      <c r="K108" s="41">
        <v>0</v>
      </c>
      <c r="L108" s="41">
        <v>0</v>
      </c>
      <c r="M108" s="17">
        <v>0</v>
      </c>
      <c r="N108" s="15">
        <f t="shared" si="47"/>
        <v>0</v>
      </c>
      <c r="O108" s="15">
        <v>0</v>
      </c>
      <c r="P108" s="15">
        <v>0</v>
      </c>
      <c r="Q108" s="15">
        <f t="shared" si="48"/>
        <v>0</v>
      </c>
      <c r="R108" s="15">
        <v>0</v>
      </c>
    </row>
    <row r="109" spans="1:18" s="12" customFormat="1" ht="171.75" customHeight="1" x14ac:dyDescent="0.25">
      <c r="A109" s="74"/>
      <c r="B109" s="44" t="s">
        <v>184</v>
      </c>
      <c r="C109" s="76"/>
      <c r="D109" s="17">
        <f t="shared" si="49"/>
        <v>9730.6</v>
      </c>
      <c r="E109" s="17">
        <v>0</v>
      </c>
      <c r="F109" s="41">
        <v>0</v>
      </c>
      <c r="G109" s="41">
        <v>9730.6</v>
      </c>
      <c r="H109" s="17">
        <v>0</v>
      </c>
      <c r="I109" s="17">
        <f t="shared" si="53"/>
        <v>1001.6</v>
      </c>
      <c r="J109" s="17">
        <v>0</v>
      </c>
      <c r="K109" s="41">
        <v>0</v>
      </c>
      <c r="L109" s="41">
        <v>1001.6</v>
      </c>
      <c r="M109" s="17">
        <v>0</v>
      </c>
      <c r="N109" s="15">
        <f t="shared" si="47"/>
        <v>10.293301543584157</v>
      </c>
      <c r="O109" s="15">
        <v>0</v>
      </c>
      <c r="P109" s="15">
        <v>0</v>
      </c>
      <c r="Q109" s="15">
        <f t="shared" si="48"/>
        <v>10.293301543584157</v>
      </c>
      <c r="R109" s="15">
        <v>0</v>
      </c>
    </row>
    <row r="110" spans="1:18" s="12" customFormat="1" ht="38.25" customHeight="1" x14ac:dyDescent="0.25">
      <c r="A110" s="74"/>
      <c r="B110" s="36" t="s">
        <v>185</v>
      </c>
      <c r="C110" s="76"/>
      <c r="D110" s="17">
        <f t="shared" si="49"/>
        <v>350</v>
      </c>
      <c r="E110" s="17">
        <v>0</v>
      </c>
      <c r="F110" s="45">
        <v>350</v>
      </c>
      <c r="G110" s="45">
        <v>0</v>
      </c>
      <c r="H110" s="17">
        <v>0</v>
      </c>
      <c r="I110" s="17">
        <f t="shared" si="53"/>
        <v>350</v>
      </c>
      <c r="J110" s="17">
        <v>0</v>
      </c>
      <c r="K110" s="45">
        <v>350</v>
      </c>
      <c r="L110" s="45">
        <v>0</v>
      </c>
      <c r="M110" s="17">
        <v>0</v>
      </c>
      <c r="N110" s="15">
        <f t="shared" si="47"/>
        <v>100</v>
      </c>
      <c r="O110" s="15">
        <v>0</v>
      </c>
      <c r="P110" s="15">
        <f t="shared" si="48"/>
        <v>100</v>
      </c>
      <c r="Q110" s="15">
        <v>0</v>
      </c>
      <c r="R110" s="15">
        <v>0</v>
      </c>
    </row>
    <row r="111" spans="1:18" s="12" customFormat="1" ht="132" customHeight="1" x14ac:dyDescent="0.25">
      <c r="A111" s="74"/>
      <c r="B111" s="44" t="s">
        <v>364</v>
      </c>
      <c r="C111" s="76"/>
      <c r="D111" s="17">
        <f t="shared" si="49"/>
        <v>987.8</v>
      </c>
      <c r="E111" s="17">
        <v>0</v>
      </c>
      <c r="F111" s="41">
        <v>849.5</v>
      </c>
      <c r="G111" s="41">
        <v>138.30000000000001</v>
      </c>
      <c r="H111" s="17">
        <v>0</v>
      </c>
      <c r="I111" s="17">
        <f t="shared" si="53"/>
        <v>0</v>
      </c>
      <c r="J111" s="17">
        <v>0</v>
      </c>
      <c r="K111" s="41">
        <v>0</v>
      </c>
      <c r="L111" s="41">
        <v>0</v>
      </c>
      <c r="M111" s="17">
        <v>0</v>
      </c>
      <c r="N111" s="15">
        <f t="shared" si="47"/>
        <v>0</v>
      </c>
      <c r="O111" s="15">
        <v>0</v>
      </c>
      <c r="P111" s="15">
        <f t="shared" ref="P111:P112" si="54">K111/F111*100</f>
        <v>0</v>
      </c>
      <c r="Q111" s="15">
        <f t="shared" ref="Q111:Q113" si="55">L111/G111*100</f>
        <v>0</v>
      </c>
      <c r="R111" s="15">
        <v>0</v>
      </c>
    </row>
    <row r="112" spans="1:18" s="12" customFormat="1" ht="132.75" customHeight="1" x14ac:dyDescent="0.25">
      <c r="A112" s="74"/>
      <c r="B112" s="44" t="s">
        <v>363</v>
      </c>
      <c r="C112" s="76"/>
      <c r="D112" s="17">
        <f t="shared" si="49"/>
        <v>4900.7</v>
      </c>
      <c r="E112" s="17">
        <v>0</v>
      </c>
      <c r="F112" s="41">
        <v>4557.7</v>
      </c>
      <c r="G112" s="41">
        <v>343</v>
      </c>
      <c r="H112" s="17">
        <v>0</v>
      </c>
      <c r="I112" s="17">
        <f t="shared" si="53"/>
        <v>0</v>
      </c>
      <c r="J112" s="17">
        <v>0</v>
      </c>
      <c r="K112" s="41">
        <v>0</v>
      </c>
      <c r="L112" s="41">
        <v>0</v>
      </c>
      <c r="M112" s="17">
        <v>0</v>
      </c>
      <c r="N112" s="15">
        <f t="shared" si="47"/>
        <v>0</v>
      </c>
      <c r="O112" s="15">
        <v>0</v>
      </c>
      <c r="P112" s="15">
        <f t="shared" si="54"/>
        <v>0</v>
      </c>
      <c r="Q112" s="15">
        <f t="shared" si="55"/>
        <v>0</v>
      </c>
      <c r="R112" s="15">
        <v>0</v>
      </c>
    </row>
    <row r="113" spans="1:18" s="12" customFormat="1" ht="48.75" customHeight="1" x14ac:dyDescent="0.25">
      <c r="A113" s="74"/>
      <c r="B113" s="36" t="s">
        <v>186</v>
      </c>
      <c r="C113" s="76"/>
      <c r="D113" s="17">
        <f t="shared" si="49"/>
        <v>113.4</v>
      </c>
      <c r="E113" s="17">
        <v>0</v>
      </c>
      <c r="F113" s="45">
        <v>0</v>
      </c>
      <c r="G113" s="45">
        <v>113.4</v>
      </c>
      <c r="H113" s="17">
        <v>0</v>
      </c>
      <c r="I113" s="17">
        <f t="shared" si="53"/>
        <v>113.4</v>
      </c>
      <c r="J113" s="17">
        <v>0</v>
      </c>
      <c r="K113" s="45">
        <v>0</v>
      </c>
      <c r="L113" s="45">
        <v>113.4</v>
      </c>
      <c r="M113" s="17">
        <v>0</v>
      </c>
      <c r="N113" s="15">
        <f t="shared" si="47"/>
        <v>100</v>
      </c>
      <c r="O113" s="15">
        <v>0</v>
      </c>
      <c r="P113" s="15">
        <v>0</v>
      </c>
      <c r="Q113" s="15">
        <f t="shared" si="55"/>
        <v>100</v>
      </c>
      <c r="R113" s="15">
        <v>0</v>
      </c>
    </row>
    <row r="114" spans="1:18" s="32" customFormat="1" ht="36.75" customHeight="1" x14ac:dyDescent="0.25">
      <c r="A114" s="28">
        <v>5</v>
      </c>
      <c r="B114" s="29" t="s">
        <v>17</v>
      </c>
      <c r="C114" s="30" t="s">
        <v>51</v>
      </c>
      <c r="D114" s="31">
        <f>D115+D139</f>
        <v>18759.599999999999</v>
      </c>
      <c r="E114" s="31">
        <f t="shared" ref="E114:M114" si="56">E115+E139</f>
        <v>0</v>
      </c>
      <c r="F114" s="31">
        <f t="shared" si="56"/>
        <v>0</v>
      </c>
      <c r="G114" s="31">
        <f t="shared" si="56"/>
        <v>18759.599999999999</v>
      </c>
      <c r="H114" s="31">
        <f t="shared" si="56"/>
        <v>0</v>
      </c>
      <c r="I114" s="31">
        <f t="shared" si="56"/>
        <v>11726.9</v>
      </c>
      <c r="J114" s="31">
        <f t="shared" si="56"/>
        <v>0</v>
      </c>
      <c r="K114" s="31">
        <f t="shared" si="56"/>
        <v>0</v>
      </c>
      <c r="L114" s="31">
        <f t="shared" si="56"/>
        <v>11726.9</v>
      </c>
      <c r="M114" s="31">
        <f t="shared" si="56"/>
        <v>0</v>
      </c>
      <c r="N114" s="31">
        <f t="shared" si="9"/>
        <v>62.511460798737716</v>
      </c>
      <c r="O114" s="31">
        <v>0</v>
      </c>
      <c r="P114" s="31">
        <v>0</v>
      </c>
      <c r="Q114" s="31">
        <f t="shared" si="11"/>
        <v>62.511460798737716</v>
      </c>
      <c r="R114" s="31">
        <v>0</v>
      </c>
    </row>
    <row r="115" spans="1:18" s="40" customFormat="1" ht="37.5" customHeight="1" x14ac:dyDescent="0.25">
      <c r="A115" s="74"/>
      <c r="B115" s="38" t="s">
        <v>73</v>
      </c>
      <c r="C115" s="76" t="s">
        <v>51</v>
      </c>
      <c r="D115" s="39">
        <f>D116+D117+D118+D119+D120+D121+D122+D123+D124+D125+D126+D127+D128+D129+D130+D131+D132+D133+D134+D135+D136+D137+D138</f>
        <v>7164.1</v>
      </c>
      <c r="E115" s="39">
        <f t="shared" ref="E115:M115" si="57">E116+E117+E118+E119+E120+E121+E122+E123+E124+E125+E126+E127+E128+E129+E130+E131+E132+E133+E134+E135+E136+E137+E138</f>
        <v>0</v>
      </c>
      <c r="F115" s="39">
        <f t="shared" si="57"/>
        <v>0</v>
      </c>
      <c r="G115" s="39">
        <f t="shared" si="57"/>
        <v>7164.1</v>
      </c>
      <c r="H115" s="39">
        <f t="shared" si="57"/>
        <v>0</v>
      </c>
      <c r="I115" s="39">
        <f t="shared" si="57"/>
        <v>4100</v>
      </c>
      <c r="J115" s="39">
        <f t="shared" si="57"/>
        <v>0</v>
      </c>
      <c r="K115" s="39">
        <f t="shared" si="57"/>
        <v>0</v>
      </c>
      <c r="L115" s="39">
        <f t="shared" si="57"/>
        <v>4100</v>
      </c>
      <c r="M115" s="39">
        <f t="shared" si="57"/>
        <v>0</v>
      </c>
      <c r="N115" s="39">
        <f t="shared" ref="N115:N142" si="58">I115/D115*100</f>
        <v>57.229798579025967</v>
      </c>
      <c r="O115" s="39">
        <v>0</v>
      </c>
      <c r="P115" s="39">
        <v>0</v>
      </c>
      <c r="Q115" s="39">
        <f>L115/G115*100</f>
        <v>57.229798579025967</v>
      </c>
      <c r="R115" s="39">
        <v>0</v>
      </c>
    </row>
    <row r="116" spans="1:18" s="12" customFormat="1" ht="72.75" customHeight="1" x14ac:dyDescent="0.25">
      <c r="A116" s="74"/>
      <c r="B116" s="36" t="s">
        <v>244</v>
      </c>
      <c r="C116" s="76"/>
      <c r="D116" s="17">
        <f t="shared" ref="D116:D142" si="59">E116+F116+G116</f>
        <v>65.099999999999994</v>
      </c>
      <c r="E116" s="17">
        <v>0</v>
      </c>
      <c r="F116" s="17">
        <v>0</v>
      </c>
      <c r="G116" s="34">
        <v>65.099999999999994</v>
      </c>
      <c r="H116" s="17">
        <v>0</v>
      </c>
      <c r="I116" s="17">
        <f t="shared" ref="I116:I138" si="60">J116+K116+L116</f>
        <v>61.9</v>
      </c>
      <c r="J116" s="17">
        <v>0</v>
      </c>
      <c r="K116" s="17">
        <v>0</v>
      </c>
      <c r="L116" s="34">
        <v>61.9</v>
      </c>
      <c r="M116" s="17">
        <v>0</v>
      </c>
      <c r="N116" s="15">
        <f t="shared" si="58"/>
        <v>95.084485407066055</v>
      </c>
      <c r="O116" s="15">
        <v>0</v>
      </c>
      <c r="P116" s="15">
        <v>0</v>
      </c>
      <c r="Q116" s="15">
        <f t="shared" ref="Q116:Q138" si="61">L116/G116*100</f>
        <v>95.084485407066055</v>
      </c>
      <c r="R116" s="15">
        <v>0</v>
      </c>
    </row>
    <row r="117" spans="1:18" s="12" customFormat="1" ht="51" customHeight="1" x14ac:dyDescent="0.25">
      <c r="A117" s="74"/>
      <c r="B117" s="44" t="s">
        <v>245</v>
      </c>
      <c r="C117" s="76"/>
      <c r="D117" s="17">
        <f t="shared" si="59"/>
        <v>10</v>
      </c>
      <c r="E117" s="17">
        <v>0</v>
      </c>
      <c r="F117" s="17">
        <v>0</v>
      </c>
      <c r="G117" s="34">
        <v>10</v>
      </c>
      <c r="H117" s="17">
        <v>0</v>
      </c>
      <c r="I117" s="17">
        <f t="shared" si="60"/>
        <v>0</v>
      </c>
      <c r="J117" s="17">
        <v>0</v>
      </c>
      <c r="K117" s="17">
        <v>0</v>
      </c>
      <c r="L117" s="34">
        <v>0</v>
      </c>
      <c r="M117" s="17">
        <v>0</v>
      </c>
      <c r="N117" s="15">
        <f t="shared" si="58"/>
        <v>0</v>
      </c>
      <c r="O117" s="15">
        <v>0</v>
      </c>
      <c r="P117" s="15">
        <v>0</v>
      </c>
      <c r="Q117" s="15">
        <f t="shared" si="61"/>
        <v>0</v>
      </c>
      <c r="R117" s="15">
        <v>0</v>
      </c>
    </row>
    <row r="118" spans="1:18" s="12" customFormat="1" ht="39.75" customHeight="1" x14ac:dyDescent="0.25">
      <c r="A118" s="74"/>
      <c r="B118" s="44" t="s">
        <v>246</v>
      </c>
      <c r="C118" s="76"/>
      <c r="D118" s="17">
        <f t="shared" si="59"/>
        <v>199.3</v>
      </c>
      <c r="E118" s="17">
        <v>0</v>
      </c>
      <c r="F118" s="17">
        <v>0</v>
      </c>
      <c r="G118" s="34">
        <v>199.3</v>
      </c>
      <c r="H118" s="17">
        <v>0</v>
      </c>
      <c r="I118" s="17">
        <f t="shared" si="60"/>
        <v>199.3</v>
      </c>
      <c r="J118" s="17">
        <v>0</v>
      </c>
      <c r="K118" s="17">
        <v>0</v>
      </c>
      <c r="L118" s="34">
        <v>199.3</v>
      </c>
      <c r="M118" s="17">
        <v>0</v>
      </c>
      <c r="N118" s="15">
        <f t="shared" si="58"/>
        <v>100</v>
      </c>
      <c r="O118" s="15">
        <v>0</v>
      </c>
      <c r="P118" s="15">
        <v>0</v>
      </c>
      <c r="Q118" s="15">
        <f t="shared" si="61"/>
        <v>100</v>
      </c>
      <c r="R118" s="15">
        <v>0</v>
      </c>
    </row>
    <row r="119" spans="1:18" s="12" customFormat="1" ht="25.5" customHeight="1" x14ac:dyDescent="0.25">
      <c r="A119" s="74"/>
      <c r="B119" s="44" t="s">
        <v>247</v>
      </c>
      <c r="C119" s="76"/>
      <c r="D119" s="17">
        <f t="shared" si="59"/>
        <v>16.100000000000001</v>
      </c>
      <c r="E119" s="17">
        <v>0</v>
      </c>
      <c r="F119" s="17">
        <v>0</v>
      </c>
      <c r="G119" s="34">
        <v>16.100000000000001</v>
      </c>
      <c r="H119" s="17">
        <v>0</v>
      </c>
      <c r="I119" s="17">
        <f t="shared" si="60"/>
        <v>1.4</v>
      </c>
      <c r="J119" s="17">
        <v>0</v>
      </c>
      <c r="K119" s="17">
        <v>0</v>
      </c>
      <c r="L119" s="34">
        <v>1.4</v>
      </c>
      <c r="M119" s="17">
        <v>0</v>
      </c>
      <c r="N119" s="15">
        <f t="shared" si="58"/>
        <v>8.6956521739130412</v>
      </c>
      <c r="O119" s="15">
        <v>0</v>
      </c>
      <c r="P119" s="15">
        <v>0</v>
      </c>
      <c r="Q119" s="15">
        <f t="shared" si="61"/>
        <v>8.6956521739130412</v>
      </c>
      <c r="R119" s="15">
        <v>0</v>
      </c>
    </row>
    <row r="120" spans="1:18" s="12" customFormat="1" ht="26.25" customHeight="1" x14ac:dyDescent="0.25">
      <c r="A120" s="74"/>
      <c r="B120" s="44" t="s">
        <v>248</v>
      </c>
      <c r="C120" s="76"/>
      <c r="D120" s="17">
        <f t="shared" si="59"/>
        <v>9.8000000000000007</v>
      </c>
      <c r="E120" s="17">
        <v>0</v>
      </c>
      <c r="F120" s="17">
        <v>0</v>
      </c>
      <c r="G120" s="34">
        <v>9.8000000000000007</v>
      </c>
      <c r="H120" s="17">
        <v>0</v>
      </c>
      <c r="I120" s="17">
        <f t="shared" si="60"/>
        <v>5.0999999999999996</v>
      </c>
      <c r="J120" s="17">
        <v>0</v>
      </c>
      <c r="K120" s="17">
        <v>0</v>
      </c>
      <c r="L120" s="34">
        <v>5.0999999999999996</v>
      </c>
      <c r="M120" s="17">
        <v>0</v>
      </c>
      <c r="N120" s="15">
        <f t="shared" si="58"/>
        <v>52.040816326530603</v>
      </c>
      <c r="O120" s="15">
        <v>0</v>
      </c>
      <c r="P120" s="15">
        <v>0</v>
      </c>
      <c r="Q120" s="15">
        <f t="shared" si="61"/>
        <v>52.040816326530603</v>
      </c>
      <c r="R120" s="15">
        <v>0</v>
      </c>
    </row>
    <row r="121" spans="1:18" s="12" customFormat="1" ht="51" customHeight="1" x14ac:dyDescent="0.25">
      <c r="A121" s="74"/>
      <c r="B121" s="44" t="s">
        <v>249</v>
      </c>
      <c r="C121" s="76"/>
      <c r="D121" s="17">
        <f t="shared" si="59"/>
        <v>170</v>
      </c>
      <c r="E121" s="17">
        <v>0</v>
      </c>
      <c r="F121" s="17">
        <v>0</v>
      </c>
      <c r="G121" s="34">
        <v>170</v>
      </c>
      <c r="H121" s="17">
        <v>0</v>
      </c>
      <c r="I121" s="17">
        <f t="shared" si="60"/>
        <v>170</v>
      </c>
      <c r="J121" s="17">
        <v>0</v>
      </c>
      <c r="K121" s="17">
        <v>0</v>
      </c>
      <c r="L121" s="34">
        <v>170</v>
      </c>
      <c r="M121" s="17">
        <v>0</v>
      </c>
      <c r="N121" s="15">
        <f t="shared" si="58"/>
        <v>100</v>
      </c>
      <c r="O121" s="15">
        <v>0</v>
      </c>
      <c r="P121" s="15">
        <v>0</v>
      </c>
      <c r="Q121" s="15">
        <f t="shared" si="61"/>
        <v>100</v>
      </c>
      <c r="R121" s="15">
        <v>0</v>
      </c>
    </row>
    <row r="122" spans="1:18" s="12" customFormat="1" ht="38.25" customHeight="1" x14ac:dyDescent="0.25">
      <c r="A122" s="74"/>
      <c r="B122" s="44" t="s">
        <v>250</v>
      </c>
      <c r="C122" s="76"/>
      <c r="D122" s="17">
        <f t="shared" si="59"/>
        <v>18.399999999999999</v>
      </c>
      <c r="E122" s="17">
        <v>0</v>
      </c>
      <c r="F122" s="17">
        <v>0</v>
      </c>
      <c r="G122" s="34">
        <v>18.399999999999999</v>
      </c>
      <c r="H122" s="17">
        <v>0</v>
      </c>
      <c r="I122" s="17">
        <f t="shared" si="60"/>
        <v>18.399999999999999</v>
      </c>
      <c r="J122" s="17">
        <v>0</v>
      </c>
      <c r="K122" s="17">
        <v>0</v>
      </c>
      <c r="L122" s="34">
        <v>18.399999999999999</v>
      </c>
      <c r="M122" s="17">
        <v>0</v>
      </c>
      <c r="N122" s="15">
        <f t="shared" si="58"/>
        <v>100</v>
      </c>
      <c r="O122" s="15">
        <v>0</v>
      </c>
      <c r="P122" s="15">
        <v>0</v>
      </c>
      <c r="Q122" s="15">
        <f t="shared" si="61"/>
        <v>100</v>
      </c>
      <c r="R122" s="15">
        <v>0</v>
      </c>
    </row>
    <row r="123" spans="1:18" s="12" customFormat="1" ht="29.25" customHeight="1" x14ac:dyDescent="0.25">
      <c r="A123" s="74"/>
      <c r="B123" s="44" t="s">
        <v>251</v>
      </c>
      <c r="C123" s="76"/>
      <c r="D123" s="17">
        <f t="shared" si="59"/>
        <v>7.4</v>
      </c>
      <c r="E123" s="17">
        <v>0</v>
      </c>
      <c r="F123" s="17">
        <v>0</v>
      </c>
      <c r="G123" s="34">
        <v>7.4</v>
      </c>
      <c r="H123" s="17">
        <v>0</v>
      </c>
      <c r="I123" s="17">
        <f t="shared" si="60"/>
        <v>0</v>
      </c>
      <c r="J123" s="17">
        <v>0</v>
      </c>
      <c r="K123" s="17">
        <v>0</v>
      </c>
      <c r="L123" s="34">
        <v>0</v>
      </c>
      <c r="M123" s="17">
        <v>0</v>
      </c>
      <c r="N123" s="15">
        <f t="shared" si="58"/>
        <v>0</v>
      </c>
      <c r="O123" s="15">
        <v>0</v>
      </c>
      <c r="P123" s="15">
        <v>0</v>
      </c>
      <c r="Q123" s="15">
        <f t="shared" si="61"/>
        <v>0</v>
      </c>
      <c r="R123" s="15">
        <v>0</v>
      </c>
    </row>
    <row r="124" spans="1:18" s="12" customFormat="1" ht="27.75" customHeight="1" x14ac:dyDescent="0.25">
      <c r="A124" s="74"/>
      <c r="B124" s="44" t="s">
        <v>252</v>
      </c>
      <c r="C124" s="76"/>
      <c r="D124" s="17">
        <f t="shared" si="59"/>
        <v>7</v>
      </c>
      <c r="E124" s="17">
        <v>0</v>
      </c>
      <c r="F124" s="17">
        <v>0</v>
      </c>
      <c r="G124" s="34">
        <v>7</v>
      </c>
      <c r="H124" s="17">
        <v>0</v>
      </c>
      <c r="I124" s="17">
        <f t="shared" si="60"/>
        <v>0</v>
      </c>
      <c r="J124" s="17">
        <v>0</v>
      </c>
      <c r="K124" s="17">
        <v>0</v>
      </c>
      <c r="L124" s="34">
        <v>0</v>
      </c>
      <c r="M124" s="17">
        <v>0</v>
      </c>
      <c r="N124" s="15">
        <f t="shared" si="58"/>
        <v>0</v>
      </c>
      <c r="O124" s="15">
        <v>0</v>
      </c>
      <c r="P124" s="15">
        <v>0</v>
      </c>
      <c r="Q124" s="15">
        <f t="shared" si="61"/>
        <v>0</v>
      </c>
      <c r="R124" s="15">
        <v>0</v>
      </c>
    </row>
    <row r="125" spans="1:18" s="12" customFormat="1" ht="27" customHeight="1" x14ac:dyDescent="0.25">
      <c r="A125" s="74"/>
      <c r="B125" s="44" t="s">
        <v>253</v>
      </c>
      <c r="C125" s="76"/>
      <c r="D125" s="17">
        <f t="shared" si="59"/>
        <v>5.0999999999999996</v>
      </c>
      <c r="E125" s="17">
        <v>0</v>
      </c>
      <c r="F125" s="17">
        <v>0</v>
      </c>
      <c r="G125" s="34">
        <v>5.0999999999999996</v>
      </c>
      <c r="H125" s="17">
        <v>0</v>
      </c>
      <c r="I125" s="17">
        <f t="shared" si="60"/>
        <v>2.8</v>
      </c>
      <c r="J125" s="17">
        <v>0</v>
      </c>
      <c r="K125" s="17">
        <v>0</v>
      </c>
      <c r="L125" s="34">
        <v>2.8</v>
      </c>
      <c r="M125" s="17">
        <v>0</v>
      </c>
      <c r="N125" s="15">
        <f t="shared" si="58"/>
        <v>54.901960784313729</v>
      </c>
      <c r="O125" s="15">
        <v>0</v>
      </c>
      <c r="P125" s="15">
        <v>0</v>
      </c>
      <c r="Q125" s="15">
        <f t="shared" si="61"/>
        <v>54.901960784313729</v>
      </c>
      <c r="R125" s="15">
        <v>0</v>
      </c>
    </row>
    <row r="126" spans="1:18" s="12" customFormat="1" ht="28.5" customHeight="1" x14ac:dyDescent="0.25">
      <c r="A126" s="74"/>
      <c r="B126" s="44" t="s">
        <v>254</v>
      </c>
      <c r="C126" s="76"/>
      <c r="D126" s="17">
        <f t="shared" si="59"/>
        <v>5.3</v>
      </c>
      <c r="E126" s="17">
        <v>0</v>
      </c>
      <c r="F126" s="17">
        <v>0</v>
      </c>
      <c r="G126" s="34">
        <v>5.3</v>
      </c>
      <c r="H126" s="17">
        <v>0</v>
      </c>
      <c r="I126" s="17">
        <f t="shared" si="60"/>
        <v>0</v>
      </c>
      <c r="J126" s="17">
        <v>0</v>
      </c>
      <c r="K126" s="17">
        <v>0</v>
      </c>
      <c r="L126" s="34">
        <v>0</v>
      </c>
      <c r="M126" s="17">
        <v>0</v>
      </c>
      <c r="N126" s="15">
        <f t="shared" si="58"/>
        <v>0</v>
      </c>
      <c r="O126" s="15">
        <v>0</v>
      </c>
      <c r="P126" s="15">
        <v>0</v>
      </c>
      <c r="Q126" s="15">
        <f t="shared" si="61"/>
        <v>0</v>
      </c>
      <c r="R126" s="15">
        <v>0</v>
      </c>
    </row>
    <row r="127" spans="1:18" s="12" customFormat="1" ht="38.25" customHeight="1" x14ac:dyDescent="0.25">
      <c r="A127" s="74"/>
      <c r="B127" s="44" t="s">
        <v>255</v>
      </c>
      <c r="C127" s="76"/>
      <c r="D127" s="17">
        <f t="shared" si="59"/>
        <v>21.4</v>
      </c>
      <c r="E127" s="17">
        <v>0</v>
      </c>
      <c r="F127" s="17">
        <v>0</v>
      </c>
      <c r="G127" s="34">
        <v>21.4</v>
      </c>
      <c r="H127" s="17">
        <v>0</v>
      </c>
      <c r="I127" s="17">
        <f t="shared" si="60"/>
        <v>7.4</v>
      </c>
      <c r="J127" s="17">
        <v>0</v>
      </c>
      <c r="K127" s="17">
        <v>0</v>
      </c>
      <c r="L127" s="34">
        <v>7.4</v>
      </c>
      <c r="M127" s="17">
        <v>0</v>
      </c>
      <c r="N127" s="15">
        <f t="shared" si="58"/>
        <v>34.579439252336449</v>
      </c>
      <c r="O127" s="15">
        <v>0</v>
      </c>
      <c r="P127" s="15">
        <v>0</v>
      </c>
      <c r="Q127" s="15">
        <f t="shared" si="61"/>
        <v>34.579439252336449</v>
      </c>
      <c r="R127" s="15">
        <v>0</v>
      </c>
    </row>
    <row r="128" spans="1:18" s="12" customFormat="1" ht="27" customHeight="1" x14ac:dyDescent="0.25">
      <c r="A128" s="74"/>
      <c r="B128" s="44" t="s">
        <v>256</v>
      </c>
      <c r="C128" s="76"/>
      <c r="D128" s="17">
        <f t="shared" si="59"/>
        <v>10</v>
      </c>
      <c r="E128" s="17">
        <v>0</v>
      </c>
      <c r="F128" s="17">
        <v>0</v>
      </c>
      <c r="G128" s="34">
        <v>10</v>
      </c>
      <c r="H128" s="17">
        <v>0</v>
      </c>
      <c r="I128" s="17">
        <f t="shared" si="60"/>
        <v>0</v>
      </c>
      <c r="J128" s="17">
        <v>0</v>
      </c>
      <c r="K128" s="17">
        <v>0</v>
      </c>
      <c r="L128" s="34">
        <v>0</v>
      </c>
      <c r="M128" s="17">
        <v>0</v>
      </c>
      <c r="N128" s="15">
        <f t="shared" si="58"/>
        <v>0</v>
      </c>
      <c r="O128" s="15">
        <v>0</v>
      </c>
      <c r="P128" s="15">
        <v>0</v>
      </c>
      <c r="Q128" s="15">
        <f t="shared" si="61"/>
        <v>0</v>
      </c>
      <c r="R128" s="15">
        <v>0</v>
      </c>
    </row>
    <row r="129" spans="1:18" s="12" customFormat="1" ht="27.75" customHeight="1" x14ac:dyDescent="0.25">
      <c r="A129" s="74"/>
      <c r="B129" s="44" t="s">
        <v>257</v>
      </c>
      <c r="C129" s="76"/>
      <c r="D129" s="17">
        <f t="shared" si="59"/>
        <v>5</v>
      </c>
      <c r="E129" s="17">
        <v>0</v>
      </c>
      <c r="F129" s="17">
        <v>0</v>
      </c>
      <c r="G129" s="34">
        <v>5</v>
      </c>
      <c r="H129" s="17">
        <v>0</v>
      </c>
      <c r="I129" s="17">
        <f t="shared" si="60"/>
        <v>0</v>
      </c>
      <c r="J129" s="17">
        <v>0</v>
      </c>
      <c r="K129" s="17">
        <v>0</v>
      </c>
      <c r="L129" s="34">
        <v>0</v>
      </c>
      <c r="M129" s="17">
        <v>0</v>
      </c>
      <c r="N129" s="15">
        <f t="shared" si="58"/>
        <v>0</v>
      </c>
      <c r="O129" s="15">
        <v>0</v>
      </c>
      <c r="P129" s="15">
        <v>0</v>
      </c>
      <c r="Q129" s="15">
        <f t="shared" si="61"/>
        <v>0</v>
      </c>
      <c r="R129" s="15">
        <v>0</v>
      </c>
    </row>
    <row r="130" spans="1:18" s="12" customFormat="1" ht="65.25" customHeight="1" x14ac:dyDescent="0.25">
      <c r="A130" s="74"/>
      <c r="B130" s="44" t="s">
        <v>258</v>
      </c>
      <c r="C130" s="76"/>
      <c r="D130" s="17">
        <f t="shared" si="59"/>
        <v>10.1</v>
      </c>
      <c r="E130" s="17">
        <v>0</v>
      </c>
      <c r="F130" s="17">
        <v>0</v>
      </c>
      <c r="G130" s="34">
        <v>10.1</v>
      </c>
      <c r="H130" s="17">
        <v>0</v>
      </c>
      <c r="I130" s="17">
        <f t="shared" si="60"/>
        <v>1.7</v>
      </c>
      <c r="J130" s="17">
        <v>0</v>
      </c>
      <c r="K130" s="17">
        <v>0</v>
      </c>
      <c r="L130" s="34">
        <v>1.7</v>
      </c>
      <c r="M130" s="17">
        <v>0</v>
      </c>
      <c r="N130" s="15">
        <f t="shared" si="58"/>
        <v>16.831683168316832</v>
      </c>
      <c r="O130" s="15">
        <v>0</v>
      </c>
      <c r="P130" s="15">
        <v>0</v>
      </c>
      <c r="Q130" s="15">
        <f t="shared" si="61"/>
        <v>16.831683168316832</v>
      </c>
      <c r="R130" s="15">
        <v>0</v>
      </c>
    </row>
    <row r="131" spans="1:18" s="12" customFormat="1" ht="27.75" customHeight="1" x14ac:dyDescent="0.25">
      <c r="A131" s="74"/>
      <c r="B131" s="44" t="s">
        <v>259</v>
      </c>
      <c r="C131" s="76"/>
      <c r="D131" s="17">
        <f t="shared" si="59"/>
        <v>10</v>
      </c>
      <c r="E131" s="17">
        <v>0</v>
      </c>
      <c r="F131" s="17">
        <v>0</v>
      </c>
      <c r="G131" s="34">
        <v>10</v>
      </c>
      <c r="H131" s="17">
        <v>0</v>
      </c>
      <c r="I131" s="17">
        <f t="shared" si="60"/>
        <v>0</v>
      </c>
      <c r="J131" s="17">
        <v>0</v>
      </c>
      <c r="K131" s="17">
        <v>0</v>
      </c>
      <c r="L131" s="34">
        <v>0</v>
      </c>
      <c r="M131" s="17">
        <v>0</v>
      </c>
      <c r="N131" s="15">
        <f t="shared" si="58"/>
        <v>0</v>
      </c>
      <c r="O131" s="15">
        <v>0</v>
      </c>
      <c r="P131" s="15">
        <v>0</v>
      </c>
      <c r="Q131" s="15">
        <f t="shared" si="61"/>
        <v>0</v>
      </c>
      <c r="R131" s="15">
        <v>0</v>
      </c>
    </row>
    <row r="132" spans="1:18" s="12" customFormat="1" ht="50.25" customHeight="1" x14ac:dyDescent="0.25">
      <c r="A132" s="74"/>
      <c r="B132" s="44" t="s">
        <v>260</v>
      </c>
      <c r="C132" s="76"/>
      <c r="D132" s="17">
        <f t="shared" si="59"/>
        <v>5</v>
      </c>
      <c r="E132" s="17">
        <v>0</v>
      </c>
      <c r="F132" s="17">
        <v>0</v>
      </c>
      <c r="G132" s="34">
        <v>5</v>
      </c>
      <c r="H132" s="17">
        <v>0</v>
      </c>
      <c r="I132" s="17">
        <f t="shared" si="60"/>
        <v>5</v>
      </c>
      <c r="J132" s="17">
        <v>0</v>
      </c>
      <c r="K132" s="17">
        <v>0</v>
      </c>
      <c r="L132" s="34">
        <v>5</v>
      </c>
      <c r="M132" s="17">
        <v>0</v>
      </c>
      <c r="N132" s="15">
        <f t="shared" si="58"/>
        <v>100</v>
      </c>
      <c r="O132" s="15">
        <v>0</v>
      </c>
      <c r="P132" s="15">
        <v>0</v>
      </c>
      <c r="Q132" s="15">
        <f t="shared" si="61"/>
        <v>100</v>
      </c>
      <c r="R132" s="15">
        <v>0</v>
      </c>
    </row>
    <row r="133" spans="1:18" s="12" customFormat="1" ht="39.75" customHeight="1" x14ac:dyDescent="0.25">
      <c r="A133" s="74"/>
      <c r="B133" s="44" t="s">
        <v>261</v>
      </c>
      <c r="C133" s="76"/>
      <c r="D133" s="17">
        <f t="shared" si="59"/>
        <v>10</v>
      </c>
      <c r="E133" s="17">
        <v>0</v>
      </c>
      <c r="F133" s="17">
        <v>0</v>
      </c>
      <c r="G133" s="34">
        <v>10</v>
      </c>
      <c r="H133" s="17">
        <v>0</v>
      </c>
      <c r="I133" s="17">
        <f t="shared" si="60"/>
        <v>0</v>
      </c>
      <c r="J133" s="17">
        <v>0</v>
      </c>
      <c r="K133" s="17">
        <v>0</v>
      </c>
      <c r="L133" s="34">
        <v>0</v>
      </c>
      <c r="M133" s="17">
        <v>0</v>
      </c>
      <c r="N133" s="15">
        <f t="shared" si="58"/>
        <v>0</v>
      </c>
      <c r="O133" s="15">
        <v>0</v>
      </c>
      <c r="P133" s="15">
        <v>0</v>
      </c>
      <c r="Q133" s="15">
        <f t="shared" si="61"/>
        <v>0</v>
      </c>
      <c r="R133" s="15">
        <v>0</v>
      </c>
    </row>
    <row r="134" spans="1:18" s="12" customFormat="1" ht="74.25" customHeight="1" x14ac:dyDescent="0.25">
      <c r="A134" s="74"/>
      <c r="B134" s="44" t="s">
        <v>262</v>
      </c>
      <c r="C134" s="76"/>
      <c r="D134" s="17">
        <f t="shared" si="59"/>
        <v>4.7</v>
      </c>
      <c r="E134" s="17">
        <v>0</v>
      </c>
      <c r="F134" s="17">
        <v>0</v>
      </c>
      <c r="G134" s="34">
        <v>4.7</v>
      </c>
      <c r="H134" s="17">
        <v>0</v>
      </c>
      <c r="I134" s="17">
        <f t="shared" si="60"/>
        <v>0</v>
      </c>
      <c r="J134" s="17">
        <v>0</v>
      </c>
      <c r="K134" s="17">
        <v>0</v>
      </c>
      <c r="L134" s="34">
        <v>0</v>
      </c>
      <c r="M134" s="17">
        <v>0</v>
      </c>
      <c r="N134" s="15">
        <f t="shared" si="58"/>
        <v>0</v>
      </c>
      <c r="O134" s="15">
        <v>0</v>
      </c>
      <c r="P134" s="15">
        <v>0</v>
      </c>
      <c r="Q134" s="15">
        <f t="shared" si="61"/>
        <v>0</v>
      </c>
      <c r="R134" s="15">
        <v>0</v>
      </c>
    </row>
    <row r="135" spans="1:18" s="12" customFormat="1" ht="40.5" customHeight="1" x14ac:dyDescent="0.25">
      <c r="A135" s="74"/>
      <c r="B135" s="44" t="s">
        <v>263</v>
      </c>
      <c r="C135" s="76"/>
      <c r="D135" s="17">
        <f t="shared" si="59"/>
        <v>29.5</v>
      </c>
      <c r="E135" s="17">
        <v>0</v>
      </c>
      <c r="F135" s="17">
        <v>0</v>
      </c>
      <c r="G135" s="34">
        <v>29.5</v>
      </c>
      <c r="H135" s="17">
        <v>0</v>
      </c>
      <c r="I135" s="17">
        <f t="shared" si="60"/>
        <v>18.399999999999999</v>
      </c>
      <c r="J135" s="17">
        <v>0</v>
      </c>
      <c r="K135" s="17">
        <v>0</v>
      </c>
      <c r="L135" s="34">
        <v>18.399999999999999</v>
      </c>
      <c r="M135" s="17">
        <v>0</v>
      </c>
      <c r="N135" s="15">
        <f t="shared" si="58"/>
        <v>62.372881355932194</v>
      </c>
      <c r="O135" s="15">
        <v>0</v>
      </c>
      <c r="P135" s="15">
        <v>0</v>
      </c>
      <c r="Q135" s="15">
        <f t="shared" si="61"/>
        <v>62.372881355932194</v>
      </c>
      <c r="R135" s="15">
        <v>0</v>
      </c>
    </row>
    <row r="136" spans="1:18" s="12" customFormat="1" ht="26.25" customHeight="1" x14ac:dyDescent="0.25">
      <c r="A136" s="74"/>
      <c r="B136" s="44" t="s">
        <v>264</v>
      </c>
      <c r="C136" s="76"/>
      <c r="D136" s="17">
        <f t="shared" si="59"/>
        <v>242.1</v>
      </c>
      <c r="E136" s="17">
        <v>0</v>
      </c>
      <c r="F136" s="17">
        <v>0</v>
      </c>
      <c r="G136" s="34">
        <v>242.1</v>
      </c>
      <c r="H136" s="17">
        <v>0</v>
      </c>
      <c r="I136" s="17">
        <f t="shared" si="60"/>
        <v>242.1</v>
      </c>
      <c r="J136" s="17">
        <v>0</v>
      </c>
      <c r="K136" s="17">
        <v>0</v>
      </c>
      <c r="L136" s="34">
        <v>242.1</v>
      </c>
      <c r="M136" s="17">
        <v>0</v>
      </c>
      <c r="N136" s="15">
        <f t="shared" si="58"/>
        <v>100</v>
      </c>
      <c r="O136" s="15">
        <v>0</v>
      </c>
      <c r="P136" s="15">
        <v>0</v>
      </c>
      <c r="Q136" s="15">
        <f t="shared" si="61"/>
        <v>100</v>
      </c>
      <c r="R136" s="15">
        <v>0</v>
      </c>
    </row>
    <row r="137" spans="1:18" s="12" customFormat="1" ht="27" customHeight="1" x14ac:dyDescent="0.25">
      <c r="A137" s="74"/>
      <c r="B137" s="44" t="s">
        <v>265</v>
      </c>
      <c r="C137" s="76"/>
      <c r="D137" s="17">
        <f t="shared" si="59"/>
        <v>12</v>
      </c>
      <c r="E137" s="17">
        <v>0</v>
      </c>
      <c r="F137" s="17">
        <v>0</v>
      </c>
      <c r="G137" s="34">
        <v>12</v>
      </c>
      <c r="H137" s="17">
        <v>0</v>
      </c>
      <c r="I137" s="17">
        <f t="shared" si="60"/>
        <v>12</v>
      </c>
      <c r="J137" s="17">
        <v>0</v>
      </c>
      <c r="K137" s="17">
        <v>0</v>
      </c>
      <c r="L137" s="34">
        <v>12</v>
      </c>
      <c r="M137" s="17">
        <v>0</v>
      </c>
      <c r="N137" s="15">
        <f t="shared" si="58"/>
        <v>100</v>
      </c>
      <c r="O137" s="15">
        <v>0</v>
      </c>
      <c r="P137" s="15">
        <v>0</v>
      </c>
      <c r="Q137" s="15">
        <f t="shared" si="61"/>
        <v>100</v>
      </c>
      <c r="R137" s="15">
        <v>0</v>
      </c>
    </row>
    <row r="138" spans="1:18" s="12" customFormat="1" ht="63" customHeight="1" x14ac:dyDescent="0.25">
      <c r="A138" s="74"/>
      <c r="B138" s="44" t="s">
        <v>365</v>
      </c>
      <c r="C138" s="76"/>
      <c r="D138" s="17">
        <f t="shared" si="59"/>
        <v>6290.8</v>
      </c>
      <c r="E138" s="17">
        <v>0</v>
      </c>
      <c r="F138" s="17">
        <v>0</v>
      </c>
      <c r="G138" s="34">
        <v>6290.8</v>
      </c>
      <c r="H138" s="17">
        <v>0</v>
      </c>
      <c r="I138" s="17">
        <f t="shared" si="60"/>
        <v>3354.5</v>
      </c>
      <c r="J138" s="17">
        <v>0</v>
      </c>
      <c r="K138" s="17">
        <v>0</v>
      </c>
      <c r="L138" s="34">
        <v>3354.5</v>
      </c>
      <c r="M138" s="17">
        <v>0</v>
      </c>
      <c r="N138" s="15">
        <f t="shared" si="58"/>
        <v>53.323901570547463</v>
      </c>
      <c r="O138" s="15">
        <v>0</v>
      </c>
      <c r="P138" s="15">
        <v>0</v>
      </c>
      <c r="Q138" s="15">
        <f t="shared" si="61"/>
        <v>53.323901570547463</v>
      </c>
      <c r="R138" s="15">
        <v>0</v>
      </c>
    </row>
    <row r="139" spans="1:18" s="40" customFormat="1" ht="27.75" customHeight="1" x14ac:dyDescent="0.25">
      <c r="A139" s="74"/>
      <c r="B139" s="38" t="s">
        <v>74</v>
      </c>
      <c r="C139" s="76" t="s">
        <v>51</v>
      </c>
      <c r="D139" s="39">
        <f>D140+D141+D142</f>
        <v>11595.5</v>
      </c>
      <c r="E139" s="39">
        <f t="shared" ref="E139:H139" si="62">E140+E141+E142</f>
        <v>0</v>
      </c>
      <c r="F139" s="39">
        <f t="shared" si="62"/>
        <v>0</v>
      </c>
      <c r="G139" s="39">
        <f t="shared" si="62"/>
        <v>11595.5</v>
      </c>
      <c r="H139" s="39">
        <f t="shared" si="62"/>
        <v>0</v>
      </c>
      <c r="I139" s="39">
        <f>I140+I141+I142</f>
        <v>7626.9</v>
      </c>
      <c r="J139" s="39">
        <f t="shared" ref="J139:M139" si="63">J140+J141+J142</f>
        <v>0</v>
      </c>
      <c r="K139" s="39">
        <f t="shared" si="63"/>
        <v>0</v>
      </c>
      <c r="L139" s="39">
        <f t="shared" si="63"/>
        <v>7626.9</v>
      </c>
      <c r="M139" s="39">
        <f t="shared" si="63"/>
        <v>0</v>
      </c>
      <c r="N139" s="39">
        <f t="shared" si="58"/>
        <v>65.774653960588154</v>
      </c>
      <c r="O139" s="39">
        <v>0</v>
      </c>
      <c r="P139" s="39">
        <v>0</v>
      </c>
      <c r="Q139" s="39">
        <f>L139/G139*100</f>
        <v>65.774653960588154</v>
      </c>
      <c r="R139" s="39">
        <v>0</v>
      </c>
    </row>
    <row r="140" spans="1:18" s="12" customFormat="1" ht="41.25" customHeight="1" x14ac:dyDescent="0.25">
      <c r="A140" s="74"/>
      <c r="B140" s="33" t="s">
        <v>266</v>
      </c>
      <c r="C140" s="76"/>
      <c r="D140" s="17">
        <f t="shared" si="59"/>
        <v>6307.5</v>
      </c>
      <c r="E140" s="17">
        <v>0</v>
      </c>
      <c r="F140" s="17">
        <v>0</v>
      </c>
      <c r="G140" s="46">
        <v>6307.5</v>
      </c>
      <c r="H140" s="17">
        <v>0</v>
      </c>
      <c r="I140" s="17">
        <f t="shared" ref="I140:I142" si="64">J140+K140+L140</f>
        <v>4323.3999999999996</v>
      </c>
      <c r="J140" s="17">
        <v>0</v>
      </c>
      <c r="K140" s="17">
        <v>0</v>
      </c>
      <c r="L140" s="15">
        <v>4323.3999999999996</v>
      </c>
      <c r="M140" s="17">
        <v>0</v>
      </c>
      <c r="N140" s="15">
        <f t="shared" si="58"/>
        <v>68.543797066983743</v>
      </c>
      <c r="O140" s="15">
        <v>0</v>
      </c>
      <c r="P140" s="15">
        <v>0</v>
      </c>
      <c r="Q140" s="15">
        <f t="shared" ref="Q140:Q142" si="65">L140/G140*100</f>
        <v>68.543797066983743</v>
      </c>
      <c r="R140" s="15">
        <v>0</v>
      </c>
    </row>
    <row r="141" spans="1:18" s="12" customFormat="1" ht="44.25" customHeight="1" x14ac:dyDescent="0.25">
      <c r="A141" s="74"/>
      <c r="B141" s="33" t="s">
        <v>267</v>
      </c>
      <c r="C141" s="76"/>
      <c r="D141" s="17">
        <f t="shared" si="59"/>
        <v>3609.2</v>
      </c>
      <c r="E141" s="17">
        <v>0</v>
      </c>
      <c r="F141" s="17">
        <v>0</v>
      </c>
      <c r="G141" s="46">
        <v>3609.2</v>
      </c>
      <c r="H141" s="17">
        <v>0</v>
      </c>
      <c r="I141" s="17">
        <f t="shared" si="64"/>
        <v>2170.6999999999998</v>
      </c>
      <c r="J141" s="17">
        <v>0</v>
      </c>
      <c r="K141" s="17">
        <v>0</v>
      </c>
      <c r="L141" s="15">
        <v>2170.6999999999998</v>
      </c>
      <c r="M141" s="17">
        <v>0</v>
      </c>
      <c r="N141" s="15">
        <f t="shared" si="58"/>
        <v>60.14352211016292</v>
      </c>
      <c r="O141" s="15">
        <v>0</v>
      </c>
      <c r="P141" s="15">
        <v>0</v>
      </c>
      <c r="Q141" s="15">
        <f t="shared" si="65"/>
        <v>60.14352211016292</v>
      </c>
      <c r="R141" s="15">
        <v>0</v>
      </c>
    </row>
    <row r="142" spans="1:18" s="12" customFormat="1" ht="42" customHeight="1" x14ac:dyDescent="0.25">
      <c r="A142" s="74"/>
      <c r="B142" s="33" t="s">
        <v>268</v>
      </c>
      <c r="C142" s="76"/>
      <c r="D142" s="17">
        <f t="shared" si="59"/>
        <v>1678.8</v>
      </c>
      <c r="E142" s="17">
        <v>0</v>
      </c>
      <c r="F142" s="17">
        <v>0</v>
      </c>
      <c r="G142" s="46">
        <v>1678.8</v>
      </c>
      <c r="H142" s="17">
        <v>0</v>
      </c>
      <c r="I142" s="17">
        <f t="shared" si="64"/>
        <v>1132.8</v>
      </c>
      <c r="J142" s="17">
        <v>0</v>
      </c>
      <c r="K142" s="17">
        <v>0</v>
      </c>
      <c r="L142" s="15">
        <v>1132.8</v>
      </c>
      <c r="M142" s="17">
        <v>0</v>
      </c>
      <c r="N142" s="15">
        <f t="shared" si="58"/>
        <v>67.476769120800569</v>
      </c>
      <c r="O142" s="15">
        <v>0</v>
      </c>
      <c r="P142" s="15">
        <v>0</v>
      </c>
      <c r="Q142" s="15">
        <f t="shared" si="65"/>
        <v>67.476769120800569</v>
      </c>
      <c r="R142" s="15">
        <v>0</v>
      </c>
    </row>
    <row r="143" spans="1:18" s="32" customFormat="1" ht="36" x14ac:dyDescent="0.25">
      <c r="A143" s="28">
        <v>6</v>
      </c>
      <c r="B143" s="29" t="s">
        <v>18</v>
      </c>
      <c r="C143" s="30" t="s">
        <v>53</v>
      </c>
      <c r="D143" s="31">
        <f>D144</f>
        <v>9133.6999999999989</v>
      </c>
      <c r="E143" s="31">
        <f t="shared" ref="E143:M143" si="66">E144</f>
        <v>0</v>
      </c>
      <c r="F143" s="31">
        <f t="shared" si="66"/>
        <v>3766.9</v>
      </c>
      <c r="G143" s="31">
        <f t="shared" si="66"/>
        <v>5366.8</v>
      </c>
      <c r="H143" s="31">
        <f t="shared" si="66"/>
        <v>0</v>
      </c>
      <c r="I143" s="31">
        <f t="shared" si="66"/>
        <v>8506.4</v>
      </c>
      <c r="J143" s="31">
        <f t="shared" si="66"/>
        <v>0</v>
      </c>
      <c r="K143" s="31">
        <f t="shared" si="66"/>
        <v>3548</v>
      </c>
      <c r="L143" s="31">
        <f t="shared" si="66"/>
        <v>4958.3999999999996</v>
      </c>
      <c r="M143" s="31">
        <f t="shared" si="66"/>
        <v>0</v>
      </c>
      <c r="N143" s="31">
        <f t="shared" si="9"/>
        <v>93.132027546339387</v>
      </c>
      <c r="O143" s="31">
        <v>0</v>
      </c>
      <c r="P143" s="31">
        <f t="shared" si="10"/>
        <v>94.188855557620315</v>
      </c>
      <c r="Q143" s="31">
        <f t="shared" si="11"/>
        <v>92.390251173883868</v>
      </c>
      <c r="R143" s="31">
        <v>0</v>
      </c>
    </row>
    <row r="144" spans="1:18" s="40" customFormat="1" ht="51.75" customHeight="1" x14ac:dyDescent="0.25">
      <c r="A144" s="74"/>
      <c r="B144" s="38" t="s">
        <v>75</v>
      </c>
      <c r="C144" s="76" t="s">
        <v>53</v>
      </c>
      <c r="D144" s="39">
        <f>D145+D146+D147+D148+D149+D150+D151</f>
        <v>9133.6999999999989</v>
      </c>
      <c r="E144" s="39">
        <f t="shared" ref="E144:M144" si="67">E145+E146+E147+E148+E149+E150+E151</f>
        <v>0</v>
      </c>
      <c r="F144" s="39">
        <f t="shared" si="67"/>
        <v>3766.9</v>
      </c>
      <c r="G144" s="39">
        <f t="shared" si="67"/>
        <v>5366.8</v>
      </c>
      <c r="H144" s="39">
        <f t="shared" si="67"/>
        <v>0</v>
      </c>
      <c r="I144" s="39">
        <f t="shared" si="67"/>
        <v>8506.4</v>
      </c>
      <c r="J144" s="39">
        <f t="shared" si="67"/>
        <v>0</v>
      </c>
      <c r="K144" s="39">
        <f t="shared" si="67"/>
        <v>3548</v>
      </c>
      <c r="L144" s="39">
        <f t="shared" si="67"/>
        <v>4958.3999999999996</v>
      </c>
      <c r="M144" s="39">
        <f t="shared" si="67"/>
        <v>0</v>
      </c>
      <c r="N144" s="39">
        <f t="shared" ref="N144:N151" si="68">I144/D144*100</f>
        <v>93.132027546339387</v>
      </c>
      <c r="O144" s="39">
        <v>0</v>
      </c>
      <c r="P144" s="39">
        <f t="shared" ref="P144:P151" si="69">K144/F144*100</f>
        <v>94.188855557620315</v>
      </c>
      <c r="Q144" s="39">
        <f t="shared" ref="Q144:Q149" si="70">L144/G144*100</f>
        <v>92.390251173883868</v>
      </c>
      <c r="R144" s="39">
        <v>0</v>
      </c>
    </row>
    <row r="145" spans="1:18" s="12" customFormat="1" ht="99.75" customHeight="1" x14ac:dyDescent="0.25">
      <c r="A145" s="74"/>
      <c r="B145" s="47" t="s">
        <v>226</v>
      </c>
      <c r="C145" s="76"/>
      <c r="D145" s="17">
        <f t="shared" ref="D145:D151" si="71">E145+F145+G145</f>
        <v>365.6</v>
      </c>
      <c r="E145" s="34">
        <v>0</v>
      </c>
      <c r="F145" s="34">
        <v>0</v>
      </c>
      <c r="G145" s="34">
        <v>365.6</v>
      </c>
      <c r="H145" s="34">
        <v>0</v>
      </c>
      <c r="I145" s="17">
        <f t="shared" ref="I145:I151" si="72">J145+K145+L145</f>
        <v>95.9</v>
      </c>
      <c r="J145" s="34">
        <v>0</v>
      </c>
      <c r="K145" s="34">
        <v>0</v>
      </c>
      <c r="L145" s="34">
        <v>95.9</v>
      </c>
      <c r="M145" s="34">
        <v>0</v>
      </c>
      <c r="N145" s="15">
        <f t="shared" si="68"/>
        <v>26.230853391684899</v>
      </c>
      <c r="O145" s="15">
        <v>0</v>
      </c>
      <c r="P145" s="15">
        <v>0</v>
      </c>
      <c r="Q145" s="15">
        <f t="shared" si="70"/>
        <v>26.230853391684899</v>
      </c>
      <c r="R145" s="15">
        <v>0</v>
      </c>
    </row>
    <row r="146" spans="1:18" s="12" customFormat="1" ht="185.25" customHeight="1" x14ac:dyDescent="0.25">
      <c r="A146" s="74"/>
      <c r="B146" s="44" t="s">
        <v>227</v>
      </c>
      <c r="C146" s="76"/>
      <c r="D146" s="17">
        <f t="shared" si="71"/>
        <v>3882.5</v>
      </c>
      <c r="E146" s="34">
        <v>0</v>
      </c>
      <c r="F146" s="34">
        <v>0</v>
      </c>
      <c r="G146" s="34">
        <v>3882.5</v>
      </c>
      <c r="H146" s="34">
        <v>0</v>
      </c>
      <c r="I146" s="17">
        <f t="shared" si="72"/>
        <v>3774.7</v>
      </c>
      <c r="J146" s="34">
        <v>0</v>
      </c>
      <c r="K146" s="34">
        <v>0</v>
      </c>
      <c r="L146" s="34">
        <v>3774.7</v>
      </c>
      <c r="M146" s="34">
        <v>0</v>
      </c>
      <c r="N146" s="15">
        <f t="shared" si="68"/>
        <v>97.223438506117191</v>
      </c>
      <c r="O146" s="15">
        <v>0</v>
      </c>
      <c r="P146" s="15">
        <v>0</v>
      </c>
      <c r="Q146" s="15">
        <f t="shared" si="70"/>
        <v>97.223438506117191</v>
      </c>
      <c r="R146" s="15">
        <v>0</v>
      </c>
    </row>
    <row r="147" spans="1:18" s="12" customFormat="1" ht="27.75" customHeight="1" x14ac:dyDescent="0.25">
      <c r="A147" s="74"/>
      <c r="B147" s="44" t="s">
        <v>228</v>
      </c>
      <c r="C147" s="76"/>
      <c r="D147" s="17">
        <f t="shared" si="71"/>
        <v>324.5</v>
      </c>
      <c r="E147" s="34">
        <v>0</v>
      </c>
      <c r="F147" s="34">
        <v>0</v>
      </c>
      <c r="G147" s="34">
        <v>324.5</v>
      </c>
      <c r="H147" s="34">
        <v>0</v>
      </c>
      <c r="I147" s="17">
        <f t="shared" si="72"/>
        <v>293.60000000000002</v>
      </c>
      <c r="J147" s="34">
        <v>0</v>
      </c>
      <c r="K147" s="34">
        <v>0</v>
      </c>
      <c r="L147" s="34">
        <v>293.60000000000002</v>
      </c>
      <c r="M147" s="34">
        <v>0</v>
      </c>
      <c r="N147" s="15">
        <f t="shared" si="68"/>
        <v>90.477657935285066</v>
      </c>
      <c r="O147" s="15">
        <v>0</v>
      </c>
      <c r="P147" s="15">
        <v>0</v>
      </c>
      <c r="Q147" s="15">
        <f t="shared" si="70"/>
        <v>90.477657935285066</v>
      </c>
      <c r="R147" s="15">
        <v>0</v>
      </c>
    </row>
    <row r="148" spans="1:18" s="12" customFormat="1" ht="77.25" customHeight="1" x14ac:dyDescent="0.25">
      <c r="A148" s="74"/>
      <c r="B148" s="44" t="s">
        <v>229</v>
      </c>
      <c r="C148" s="76"/>
      <c r="D148" s="17">
        <f t="shared" si="71"/>
        <v>3871.7</v>
      </c>
      <c r="E148" s="34">
        <v>0</v>
      </c>
      <c r="F148" s="34">
        <v>3117.5</v>
      </c>
      <c r="G148" s="34">
        <v>754.2</v>
      </c>
      <c r="H148" s="34">
        <v>0</v>
      </c>
      <c r="I148" s="17">
        <f t="shared" si="72"/>
        <v>3871.7</v>
      </c>
      <c r="J148" s="34">
        <v>0</v>
      </c>
      <c r="K148" s="34">
        <v>3117.5</v>
      </c>
      <c r="L148" s="34">
        <v>754.2</v>
      </c>
      <c r="M148" s="34">
        <v>0</v>
      </c>
      <c r="N148" s="15">
        <f t="shared" si="68"/>
        <v>100</v>
      </c>
      <c r="O148" s="15">
        <v>0</v>
      </c>
      <c r="P148" s="15">
        <f t="shared" si="69"/>
        <v>100</v>
      </c>
      <c r="Q148" s="15">
        <f t="shared" si="70"/>
        <v>100</v>
      </c>
      <c r="R148" s="15">
        <v>0</v>
      </c>
    </row>
    <row r="149" spans="1:18" s="12" customFormat="1" ht="16.5" customHeight="1" x14ac:dyDescent="0.25">
      <c r="A149" s="74"/>
      <c r="B149" s="44" t="s">
        <v>230</v>
      </c>
      <c r="C149" s="76"/>
      <c r="D149" s="17">
        <f t="shared" si="71"/>
        <v>40</v>
      </c>
      <c r="E149" s="34">
        <v>0</v>
      </c>
      <c r="F149" s="34">
        <v>0</v>
      </c>
      <c r="G149" s="34">
        <v>40</v>
      </c>
      <c r="H149" s="34">
        <v>0</v>
      </c>
      <c r="I149" s="17">
        <f t="shared" si="72"/>
        <v>40</v>
      </c>
      <c r="J149" s="34">
        <v>0</v>
      </c>
      <c r="K149" s="34">
        <v>0</v>
      </c>
      <c r="L149" s="34">
        <v>40</v>
      </c>
      <c r="M149" s="34">
        <v>0</v>
      </c>
      <c r="N149" s="15">
        <f t="shared" si="68"/>
        <v>100</v>
      </c>
      <c r="O149" s="15">
        <v>0</v>
      </c>
      <c r="P149" s="15">
        <v>0</v>
      </c>
      <c r="Q149" s="15">
        <f t="shared" si="70"/>
        <v>100</v>
      </c>
      <c r="R149" s="15">
        <v>0</v>
      </c>
    </row>
    <row r="150" spans="1:18" s="12" customFormat="1" ht="40.5" customHeight="1" x14ac:dyDescent="0.25">
      <c r="A150" s="74"/>
      <c r="B150" s="44" t="s">
        <v>231</v>
      </c>
      <c r="C150" s="76"/>
      <c r="D150" s="17">
        <f t="shared" si="71"/>
        <v>617.29999999999995</v>
      </c>
      <c r="E150" s="34">
        <v>0</v>
      </c>
      <c r="F150" s="34">
        <v>617.29999999999995</v>
      </c>
      <c r="G150" s="34">
        <v>0</v>
      </c>
      <c r="H150" s="34">
        <v>0</v>
      </c>
      <c r="I150" s="17">
        <f t="shared" si="72"/>
        <v>430.5</v>
      </c>
      <c r="J150" s="34">
        <v>0</v>
      </c>
      <c r="K150" s="34">
        <v>430.5</v>
      </c>
      <c r="L150" s="34">
        <v>0</v>
      </c>
      <c r="M150" s="34">
        <v>0</v>
      </c>
      <c r="N150" s="15">
        <f t="shared" si="68"/>
        <v>69.739186781143687</v>
      </c>
      <c r="O150" s="15">
        <v>0</v>
      </c>
      <c r="P150" s="15">
        <f t="shared" si="69"/>
        <v>69.739186781143687</v>
      </c>
      <c r="Q150" s="15">
        <v>0</v>
      </c>
      <c r="R150" s="15">
        <v>0</v>
      </c>
    </row>
    <row r="151" spans="1:18" s="12" customFormat="1" ht="72.75" customHeight="1" x14ac:dyDescent="0.25">
      <c r="A151" s="74"/>
      <c r="B151" s="44" t="s">
        <v>232</v>
      </c>
      <c r="C151" s="76"/>
      <c r="D151" s="17">
        <f t="shared" si="71"/>
        <v>32.1</v>
      </c>
      <c r="E151" s="34">
        <v>0</v>
      </c>
      <c r="F151" s="34">
        <v>32.1</v>
      </c>
      <c r="G151" s="34">
        <v>0</v>
      </c>
      <c r="H151" s="34">
        <v>0</v>
      </c>
      <c r="I151" s="17">
        <f t="shared" si="72"/>
        <v>0</v>
      </c>
      <c r="J151" s="34">
        <v>0</v>
      </c>
      <c r="K151" s="34">
        <v>0</v>
      </c>
      <c r="L151" s="34">
        <v>0</v>
      </c>
      <c r="M151" s="34">
        <v>0</v>
      </c>
      <c r="N151" s="15">
        <f t="shared" si="68"/>
        <v>0</v>
      </c>
      <c r="O151" s="15">
        <v>0</v>
      </c>
      <c r="P151" s="15">
        <f t="shared" si="69"/>
        <v>0</v>
      </c>
      <c r="Q151" s="15">
        <v>0</v>
      </c>
      <c r="R151" s="15">
        <v>0</v>
      </c>
    </row>
    <row r="152" spans="1:18" s="32" customFormat="1" ht="26.25" customHeight="1" x14ac:dyDescent="0.25">
      <c r="A152" s="28">
        <v>7</v>
      </c>
      <c r="B152" s="29" t="s">
        <v>19</v>
      </c>
      <c r="C152" s="30" t="s">
        <v>60</v>
      </c>
      <c r="D152" s="31">
        <f>D153+D155+D159</f>
        <v>102373.7</v>
      </c>
      <c r="E152" s="31">
        <f t="shared" ref="E152:M152" si="73">E153+E155+E159</f>
        <v>0</v>
      </c>
      <c r="F152" s="31">
        <f t="shared" si="73"/>
        <v>95793.8</v>
      </c>
      <c r="G152" s="31">
        <f t="shared" si="73"/>
        <v>6579.9</v>
      </c>
      <c r="H152" s="31">
        <f t="shared" si="73"/>
        <v>0</v>
      </c>
      <c r="I152" s="31">
        <f t="shared" si="73"/>
        <v>73964.7</v>
      </c>
      <c r="J152" s="31">
        <f t="shared" si="73"/>
        <v>0</v>
      </c>
      <c r="K152" s="31">
        <f t="shared" si="73"/>
        <v>69642.8</v>
      </c>
      <c r="L152" s="31">
        <f t="shared" si="73"/>
        <v>4321.8999999999996</v>
      </c>
      <c r="M152" s="31">
        <f t="shared" si="73"/>
        <v>0</v>
      </c>
      <c r="N152" s="31">
        <f t="shared" si="9"/>
        <v>72.249708665409187</v>
      </c>
      <c r="O152" s="31">
        <v>0</v>
      </c>
      <c r="P152" s="31">
        <f t="shared" si="10"/>
        <v>72.700738461153009</v>
      </c>
      <c r="Q152" s="31">
        <f t="shared" si="11"/>
        <v>65.683369048161822</v>
      </c>
      <c r="R152" s="31">
        <v>0</v>
      </c>
    </row>
    <row r="153" spans="1:18" s="40" customFormat="1" ht="51" customHeight="1" x14ac:dyDescent="0.25">
      <c r="A153" s="74"/>
      <c r="B153" s="38" t="s">
        <v>61</v>
      </c>
      <c r="C153" s="76" t="s">
        <v>43</v>
      </c>
      <c r="D153" s="39">
        <f>D154</f>
        <v>514</v>
      </c>
      <c r="E153" s="39">
        <f t="shared" ref="E153:M153" si="74">E154</f>
        <v>0</v>
      </c>
      <c r="F153" s="39">
        <f t="shared" si="74"/>
        <v>0</v>
      </c>
      <c r="G153" s="39">
        <f t="shared" si="74"/>
        <v>514</v>
      </c>
      <c r="H153" s="39">
        <f t="shared" si="74"/>
        <v>0</v>
      </c>
      <c r="I153" s="39">
        <f t="shared" si="74"/>
        <v>231</v>
      </c>
      <c r="J153" s="39">
        <f t="shared" si="74"/>
        <v>0</v>
      </c>
      <c r="K153" s="39">
        <f t="shared" si="74"/>
        <v>0</v>
      </c>
      <c r="L153" s="39">
        <f t="shared" si="74"/>
        <v>231</v>
      </c>
      <c r="M153" s="39">
        <f t="shared" si="74"/>
        <v>0</v>
      </c>
      <c r="N153" s="39">
        <f t="shared" si="9"/>
        <v>44.94163424124514</v>
      </c>
      <c r="O153" s="39">
        <v>0</v>
      </c>
      <c r="P153" s="39">
        <v>0</v>
      </c>
      <c r="Q153" s="39">
        <f t="shared" si="11"/>
        <v>44.94163424124514</v>
      </c>
      <c r="R153" s="39">
        <v>0</v>
      </c>
    </row>
    <row r="154" spans="1:18" s="12" customFormat="1" ht="15" customHeight="1" x14ac:dyDescent="0.25">
      <c r="A154" s="74"/>
      <c r="B154" s="48" t="s">
        <v>236</v>
      </c>
      <c r="C154" s="76"/>
      <c r="D154" s="15">
        <f t="shared" ref="D154:D300" si="75">E154+F154+G154</f>
        <v>514</v>
      </c>
      <c r="E154" s="17">
        <v>0</v>
      </c>
      <c r="F154" s="17">
        <v>0</v>
      </c>
      <c r="G154" s="34">
        <v>514</v>
      </c>
      <c r="H154" s="17">
        <v>0</v>
      </c>
      <c r="I154" s="15">
        <f t="shared" ref="I154" si="76">J154+K154+L154</f>
        <v>231</v>
      </c>
      <c r="J154" s="17">
        <v>0</v>
      </c>
      <c r="K154" s="17">
        <v>0</v>
      </c>
      <c r="L154" s="34">
        <v>231</v>
      </c>
      <c r="M154" s="17">
        <v>0</v>
      </c>
      <c r="N154" s="15">
        <f>I154/D154*100</f>
        <v>44.94163424124514</v>
      </c>
      <c r="O154" s="15">
        <v>0</v>
      </c>
      <c r="P154" s="15">
        <v>0</v>
      </c>
      <c r="Q154" s="15">
        <f t="shared" si="11"/>
        <v>44.94163424124514</v>
      </c>
      <c r="R154" s="15">
        <v>0</v>
      </c>
    </row>
    <row r="155" spans="1:18" s="40" customFormat="1" ht="42" customHeight="1" x14ac:dyDescent="0.25">
      <c r="A155" s="74"/>
      <c r="B155" s="38" t="s">
        <v>62</v>
      </c>
      <c r="C155" s="76" t="s">
        <v>43</v>
      </c>
      <c r="D155" s="39">
        <f>D156+D157+D158</f>
        <v>6065.9</v>
      </c>
      <c r="E155" s="39">
        <f t="shared" ref="E155:M155" si="77">E156+E157+E158</f>
        <v>0</v>
      </c>
      <c r="F155" s="39">
        <f t="shared" si="77"/>
        <v>0</v>
      </c>
      <c r="G155" s="39">
        <f t="shared" si="77"/>
        <v>6065.9</v>
      </c>
      <c r="H155" s="39">
        <f t="shared" si="77"/>
        <v>0</v>
      </c>
      <c r="I155" s="39">
        <f t="shared" si="77"/>
        <v>4090.9</v>
      </c>
      <c r="J155" s="39">
        <f t="shared" si="77"/>
        <v>0</v>
      </c>
      <c r="K155" s="39">
        <f t="shared" si="77"/>
        <v>0</v>
      </c>
      <c r="L155" s="39">
        <f t="shared" si="77"/>
        <v>4090.9</v>
      </c>
      <c r="M155" s="39">
        <f t="shared" si="77"/>
        <v>0</v>
      </c>
      <c r="N155" s="39">
        <f t="shared" si="9"/>
        <v>67.440940338614226</v>
      </c>
      <c r="O155" s="39">
        <v>0</v>
      </c>
      <c r="P155" s="39">
        <v>0</v>
      </c>
      <c r="Q155" s="39">
        <f t="shared" si="11"/>
        <v>67.440940338614226</v>
      </c>
      <c r="R155" s="39">
        <v>0</v>
      </c>
    </row>
    <row r="156" spans="1:18" s="12" customFormat="1" ht="51.75" customHeight="1" x14ac:dyDescent="0.25">
      <c r="A156" s="74"/>
      <c r="B156" s="35" t="s">
        <v>233</v>
      </c>
      <c r="C156" s="76"/>
      <c r="D156" s="15">
        <f t="shared" si="75"/>
        <v>5291.9</v>
      </c>
      <c r="E156" s="17">
        <v>0</v>
      </c>
      <c r="F156" s="17">
        <v>0</v>
      </c>
      <c r="G156" s="34">
        <v>5291.9</v>
      </c>
      <c r="H156" s="17">
        <v>0</v>
      </c>
      <c r="I156" s="15">
        <f t="shared" ref="I156:I158" si="78">J156+K156+L156</f>
        <v>3658.9</v>
      </c>
      <c r="J156" s="17">
        <v>0</v>
      </c>
      <c r="K156" s="17">
        <v>0</v>
      </c>
      <c r="L156" s="34">
        <v>3658.9</v>
      </c>
      <c r="M156" s="17">
        <v>0</v>
      </c>
      <c r="N156" s="15">
        <f t="shared" si="9"/>
        <v>69.141518169277589</v>
      </c>
      <c r="O156" s="15">
        <v>0</v>
      </c>
      <c r="P156" s="15">
        <v>0</v>
      </c>
      <c r="Q156" s="15">
        <f t="shared" si="11"/>
        <v>69.141518169277589</v>
      </c>
      <c r="R156" s="15">
        <v>0</v>
      </c>
    </row>
    <row r="157" spans="1:18" s="12" customFormat="1" ht="39" customHeight="1" x14ac:dyDescent="0.25">
      <c r="A157" s="74"/>
      <c r="B157" s="35" t="s">
        <v>234</v>
      </c>
      <c r="C157" s="76"/>
      <c r="D157" s="15">
        <f t="shared" si="75"/>
        <v>744</v>
      </c>
      <c r="E157" s="17">
        <v>0</v>
      </c>
      <c r="F157" s="17">
        <v>0</v>
      </c>
      <c r="G157" s="34">
        <v>744</v>
      </c>
      <c r="H157" s="17">
        <v>0</v>
      </c>
      <c r="I157" s="15">
        <f t="shared" si="78"/>
        <v>432</v>
      </c>
      <c r="J157" s="17">
        <v>0</v>
      </c>
      <c r="K157" s="17">
        <v>0</v>
      </c>
      <c r="L157" s="34">
        <v>432</v>
      </c>
      <c r="M157" s="17">
        <v>0</v>
      </c>
      <c r="N157" s="15">
        <f t="shared" si="9"/>
        <v>58.064516129032263</v>
      </c>
      <c r="O157" s="15">
        <v>0</v>
      </c>
      <c r="P157" s="15">
        <v>0</v>
      </c>
      <c r="Q157" s="15">
        <f t="shared" si="11"/>
        <v>58.064516129032263</v>
      </c>
      <c r="R157" s="15">
        <v>0</v>
      </c>
    </row>
    <row r="158" spans="1:18" s="12" customFormat="1" ht="54" customHeight="1" x14ac:dyDescent="0.25">
      <c r="A158" s="74"/>
      <c r="B158" s="35" t="s">
        <v>235</v>
      </c>
      <c r="C158" s="76"/>
      <c r="D158" s="15">
        <f t="shared" si="75"/>
        <v>30</v>
      </c>
      <c r="E158" s="17">
        <v>0</v>
      </c>
      <c r="F158" s="17">
        <v>0</v>
      </c>
      <c r="G158" s="34">
        <v>30</v>
      </c>
      <c r="H158" s="17">
        <v>0</v>
      </c>
      <c r="I158" s="15">
        <f t="shared" si="78"/>
        <v>0</v>
      </c>
      <c r="J158" s="17">
        <v>0</v>
      </c>
      <c r="K158" s="17">
        <v>0</v>
      </c>
      <c r="L158" s="34">
        <v>0</v>
      </c>
      <c r="M158" s="17">
        <v>0</v>
      </c>
      <c r="N158" s="15">
        <f t="shared" si="9"/>
        <v>0</v>
      </c>
      <c r="O158" s="15">
        <v>0</v>
      </c>
      <c r="P158" s="15">
        <v>0</v>
      </c>
      <c r="Q158" s="15">
        <f t="shared" si="11"/>
        <v>0</v>
      </c>
      <c r="R158" s="15">
        <v>0</v>
      </c>
    </row>
    <row r="159" spans="1:18" s="40" customFormat="1" ht="27.75" customHeight="1" x14ac:dyDescent="0.25">
      <c r="A159" s="74"/>
      <c r="B159" s="38" t="s">
        <v>63</v>
      </c>
      <c r="C159" s="76" t="s">
        <v>53</v>
      </c>
      <c r="D159" s="39">
        <f>D160+D161+D162+D163+D164+D165+D166</f>
        <v>95793.8</v>
      </c>
      <c r="E159" s="39">
        <f t="shared" ref="E159:M159" si="79">E160+E161+E162+E163+E164+E165+E166</f>
        <v>0</v>
      </c>
      <c r="F159" s="39">
        <f t="shared" si="79"/>
        <v>95793.8</v>
      </c>
      <c r="G159" s="39">
        <f t="shared" si="79"/>
        <v>0</v>
      </c>
      <c r="H159" s="39">
        <f t="shared" si="79"/>
        <v>0</v>
      </c>
      <c r="I159" s="39">
        <f t="shared" si="79"/>
        <v>69642.8</v>
      </c>
      <c r="J159" s="39">
        <f t="shared" si="79"/>
        <v>0</v>
      </c>
      <c r="K159" s="39">
        <f t="shared" si="79"/>
        <v>69642.8</v>
      </c>
      <c r="L159" s="39">
        <f t="shared" si="79"/>
        <v>0</v>
      </c>
      <c r="M159" s="39">
        <f t="shared" si="79"/>
        <v>0</v>
      </c>
      <c r="N159" s="39">
        <f t="shared" si="9"/>
        <v>72.700738461153009</v>
      </c>
      <c r="O159" s="39">
        <v>0</v>
      </c>
      <c r="P159" s="39">
        <f t="shared" si="10"/>
        <v>72.700738461153009</v>
      </c>
      <c r="Q159" s="39">
        <v>0</v>
      </c>
      <c r="R159" s="39">
        <v>0</v>
      </c>
    </row>
    <row r="160" spans="1:18" s="12" customFormat="1" ht="51.75" customHeight="1" x14ac:dyDescent="0.25">
      <c r="A160" s="74"/>
      <c r="B160" s="44" t="s">
        <v>237</v>
      </c>
      <c r="C160" s="76"/>
      <c r="D160" s="15">
        <f t="shared" si="75"/>
        <v>3451</v>
      </c>
      <c r="E160" s="17">
        <v>0</v>
      </c>
      <c r="F160" s="41">
        <v>3451</v>
      </c>
      <c r="G160" s="17">
        <v>0</v>
      </c>
      <c r="H160" s="17">
        <v>0</v>
      </c>
      <c r="I160" s="15">
        <f t="shared" ref="I160:I166" si="80">J160+K160+L160</f>
        <v>385.6</v>
      </c>
      <c r="J160" s="17">
        <v>0</v>
      </c>
      <c r="K160" s="41">
        <v>385.6</v>
      </c>
      <c r="L160" s="17">
        <v>0</v>
      </c>
      <c r="M160" s="17">
        <v>0</v>
      </c>
      <c r="N160" s="15">
        <f t="shared" si="9"/>
        <v>11.173572877426833</v>
      </c>
      <c r="O160" s="15">
        <v>0</v>
      </c>
      <c r="P160" s="15">
        <f t="shared" si="10"/>
        <v>11.173572877426833</v>
      </c>
      <c r="Q160" s="15">
        <v>0</v>
      </c>
      <c r="R160" s="15">
        <v>0</v>
      </c>
    </row>
    <row r="161" spans="1:18" s="12" customFormat="1" ht="40.5" customHeight="1" x14ac:dyDescent="0.25">
      <c r="A161" s="74"/>
      <c r="B161" s="44" t="s">
        <v>238</v>
      </c>
      <c r="C161" s="76"/>
      <c r="D161" s="15">
        <f t="shared" si="75"/>
        <v>2844.6</v>
      </c>
      <c r="E161" s="17">
        <v>0</v>
      </c>
      <c r="F161" s="41">
        <v>2844.6</v>
      </c>
      <c r="G161" s="17">
        <v>0</v>
      </c>
      <c r="H161" s="17">
        <v>0</v>
      </c>
      <c r="I161" s="15">
        <f t="shared" si="80"/>
        <v>309.60000000000002</v>
      </c>
      <c r="J161" s="17">
        <v>0</v>
      </c>
      <c r="K161" s="41">
        <v>309.60000000000002</v>
      </c>
      <c r="L161" s="17">
        <v>0</v>
      </c>
      <c r="M161" s="17">
        <v>0</v>
      </c>
      <c r="N161" s="15">
        <f t="shared" si="9"/>
        <v>10.883779793292556</v>
      </c>
      <c r="O161" s="15">
        <v>0</v>
      </c>
      <c r="P161" s="15">
        <f t="shared" si="10"/>
        <v>10.883779793292556</v>
      </c>
      <c r="Q161" s="15">
        <v>0</v>
      </c>
      <c r="R161" s="15">
        <v>0</v>
      </c>
    </row>
    <row r="162" spans="1:18" s="12" customFormat="1" ht="39" customHeight="1" x14ac:dyDescent="0.25">
      <c r="A162" s="74"/>
      <c r="B162" s="44" t="s">
        <v>239</v>
      </c>
      <c r="C162" s="76"/>
      <c r="D162" s="15">
        <f t="shared" si="75"/>
        <v>30677.7</v>
      </c>
      <c r="E162" s="17">
        <v>0</v>
      </c>
      <c r="F162" s="41">
        <v>30677.7</v>
      </c>
      <c r="G162" s="17">
        <v>0</v>
      </c>
      <c r="H162" s="17">
        <v>0</v>
      </c>
      <c r="I162" s="15">
        <f t="shared" si="80"/>
        <v>26067.4</v>
      </c>
      <c r="J162" s="17">
        <v>0</v>
      </c>
      <c r="K162" s="41">
        <v>26067.4</v>
      </c>
      <c r="L162" s="17">
        <v>0</v>
      </c>
      <c r="M162" s="17">
        <v>0</v>
      </c>
      <c r="N162" s="15">
        <f t="shared" si="9"/>
        <v>84.971819921310924</v>
      </c>
      <c r="O162" s="15">
        <v>0</v>
      </c>
      <c r="P162" s="15">
        <f t="shared" si="10"/>
        <v>84.971819921310924</v>
      </c>
      <c r="Q162" s="15">
        <v>0</v>
      </c>
      <c r="R162" s="15">
        <v>0</v>
      </c>
    </row>
    <row r="163" spans="1:18" s="12" customFormat="1" ht="66" customHeight="1" x14ac:dyDescent="0.25">
      <c r="A163" s="74"/>
      <c r="B163" s="44" t="s">
        <v>240</v>
      </c>
      <c r="C163" s="76"/>
      <c r="D163" s="15">
        <f t="shared" si="75"/>
        <v>51393.3</v>
      </c>
      <c r="E163" s="17">
        <v>0</v>
      </c>
      <c r="F163" s="41">
        <v>51393.3</v>
      </c>
      <c r="G163" s="17">
        <v>0</v>
      </c>
      <c r="H163" s="17">
        <v>0</v>
      </c>
      <c r="I163" s="15">
        <f t="shared" si="80"/>
        <v>37839.5</v>
      </c>
      <c r="J163" s="17">
        <v>0</v>
      </c>
      <c r="K163" s="41">
        <v>37839.5</v>
      </c>
      <c r="L163" s="17">
        <v>0</v>
      </c>
      <c r="M163" s="17">
        <v>0</v>
      </c>
      <c r="N163" s="15">
        <f t="shared" si="9"/>
        <v>73.627301613245294</v>
      </c>
      <c r="O163" s="15">
        <v>0</v>
      </c>
      <c r="P163" s="15">
        <f t="shared" si="10"/>
        <v>73.627301613245294</v>
      </c>
      <c r="Q163" s="15">
        <v>0</v>
      </c>
      <c r="R163" s="15">
        <v>0</v>
      </c>
    </row>
    <row r="164" spans="1:18" s="12" customFormat="1" ht="51" customHeight="1" x14ac:dyDescent="0.25">
      <c r="A164" s="74"/>
      <c r="B164" s="44" t="s">
        <v>241</v>
      </c>
      <c r="C164" s="76"/>
      <c r="D164" s="15">
        <f t="shared" si="75"/>
        <v>6151.5</v>
      </c>
      <c r="E164" s="17">
        <v>0</v>
      </c>
      <c r="F164" s="41">
        <v>6151.5</v>
      </c>
      <c r="G164" s="17">
        <v>0</v>
      </c>
      <c r="H164" s="17">
        <v>0</v>
      </c>
      <c r="I164" s="15">
        <f t="shared" si="80"/>
        <v>4103</v>
      </c>
      <c r="J164" s="17">
        <v>0</v>
      </c>
      <c r="K164" s="41">
        <v>4103</v>
      </c>
      <c r="L164" s="17">
        <v>0</v>
      </c>
      <c r="M164" s="17">
        <v>0</v>
      </c>
      <c r="N164" s="15">
        <f t="shared" si="9"/>
        <v>66.699179062017393</v>
      </c>
      <c r="O164" s="15">
        <v>0</v>
      </c>
      <c r="P164" s="15">
        <f t="shared" si="10"/>
        <v>66.699179062017393</v>
      </c>
      <c r="Q164" s="15">
        <v>0</v>
      </c>
      <c r="R164" s="15">
        <v>0</v>
      </c>
    </row>
    <row r="165" spans="1:18" s="12" customFormat="1" ht="144.75" customHeight="1" x14ac:dyDescent="0.25">
      <c r="A165" s="74"/>
      <c r="B165" s="44" t="s">
        <v>242</v>
      </c>
      <c r="C165" s="76"/>
      <c r="D165" s="15">
        <f t="shared" si="75"/>
        <v>1270.5</v>
      </c>
      <c r="E165" s="17">
        <v>0</v>
      </c>
      <c r="F165" s="41">
        <v>1270.5</v>
      </c>
      <c r="G165" s="17">
        <v>0</v>
      </c>
      <c r="H165" s="17">
        <v>0</v>
      </c>
      <c r="I165" s="15">
        <f t="shared" si="80"/>
        <v>937.7</v>
      </c>
      <c r="J165" s="17">
        <v>0</v>
      </c>
      <c r="K165" s="41">
        <v>937.7</v>
      </c>
      <c r="L165" s="17">
        <v>0</v>
      </c>
      <c r="M165" s="17">
        <v>0</v>
      </c>
      <c r="N165" s="15">
        <f t="shared" si="9"/>
        <v>73.8055883510429</v>
      </c>
      <c r="O165" s="15">
        <v>0</v>
      </c>
      <c r="P165" s="15">
        <f t="shared" si="10"/>
        <v>73.8055883510429</v>
      </c>
      <c r="Q165" s="15">
        <v>0</v>
      </c>
      <c r="R165" s="15">
        <v>0</v>
      </c>
    </row>
    <row r="166" spans="1:18" s="12" customFormat="1" ht="98.25" customHeight="1" x14ac:dyDescent="0.25">
      <c r="A166" s="74"/>
      <c r="B166" s="35" t="s">
        <v>243</v>
      </c>
      <c r="C166" s="76"/>
      <c r="D166" s="15">
        <f t="shared" si="75"/>
        <v>5.2</v>
      </c>
      <c r="E166" s="17">
        <v>0</v>
      </c>
      <c r="F166" s="41">
        <v>5.2</v>
      </c>
      <c r="G166" s="17">
        <v>0</v>
      </c>
      <c r="H166" s="17">
        <v>0</v>
      </c>
      <c r="I166" s="15">
        <f t="shared" si="80"/>
        <v>0</v>
      </c>
      <c r="J166" s="17">
        <v>0</v>
      </c>
      <c r="K166" s="41">
        <v>0</v>
      </c>
      <c r="L166" s="17">
        <v>0</v>
      </c>
      <c r="M166" s="17">
        <v>0</v>
      </c>
      <c r="N166" s="15">
        <f t="shared" si="9"/>
        <v>0</v>
      </c>
      <c r="O166" s="15">
        <v>0</v>
      </c>
      <c r="P166" s="15">
        <f t="shared" si="10"/>
        <v>0</v>
      </c>
      <c r="Q166" s="15">
        <v>0</v>
      </c>
      <c r="R166" s="15">
        <v>0</v>
      </c>
    </row>
    <row r="167" spans="1:18" s="32" customFormat="1" ht="53.25" customHeight="1" x14ac:dyDescent="0.25">
      <c r="A167" s="28">
        <v>8</v>
      </c>
      <c r="B167" s="29" t="s">
        <v>12</v>
      </c>
      <c r="C167" s="30" t="s">
        <v>109</v>
      </c>
      <c r="D167" s="31">
        <f>D168</f>
        <v>206.1</v>
      </c>
      <c r="E167" s="31">
        <f t="shared" ref="E167:M167" si="81">E168</f>
        <v>0</v>
      </c>
      <c r="F167" s="31">
        <f t="shared" si="81"/>
        <v>0</v>
      </c>
      <c r="G167" s="31">
        <f t="shared" si="81"/>
        <v>206.1</v>
      </c>
      <c r="H167" s="31">
        <f t="shared" si="81"/>
        <v>0</v>
      </c>
      <c r="I167" s="31">
        <f t="shared" si="81"/>
        <v>0</v>
      </c>
      <c r="J167" s="31">
        <f t="shared" si="81"/>
        <v>0</v>
      </c>
      <c r="K167" s="31">
        <f t="shared" si="81"/>
        <v>0</v>
      </c>
      <c r="L167" s="31">
        <f t="shared" si="81"/>
        <v>0</v>
      </c>
      <c r="M167" s="31">
        <f t="shared" si="81"/>
        <v>0</v>
      </c>
      <c r="N167" s="31">
        <f t="shared" si="9"/>
        <v>0</v>
      </c>
      <c r="O167" s="31">
        <v>0</v>
      </c>
      <c r="P167" s="31">
        <v>0</v>
      </c>
      <c r="Q167" s="31">
        <f t="shared" si="11"/>
        <v>0</v>
      </c>
      <c r="R167" s="31">
        <v>0</v>
      </c>
    </row>
    <row r="168" spans="1:18" s="13" customFormat="1" ht="60.75" customHeight="1" x14ac:dyDescent="0.25">
      <c r="A168" s="49"/>
      <c r="B168" s="42" t="s">
        <v>362</v>
      </c>
      <c r="C168" s="50" t="s">
        <v>109</v>
      </c>
      <c r="D168" s="15">
        <f t="shared" si="75"/>
        <v>206.1</v>
      </c>
      <c r="E168" s="15">
        <v>0</v>
      </c>
      <c r="F168" s="15">
        <v>0</v>
      </c>
      <c r="G168" s="15">
        <v>206.1</v>
      </c>
      <c r="H168" s="15">
        <v>0</v>
      </c>
      <c r="I168" s="15">
        <f t="shared" ref="I168" si="82">J168+K168+L168</f>
        <v>0</v>
      </c>
      <c r="J168" s="15">
        <v>0</v>
      </c>
      <c r="K168" s="15">
        <v>0</v>
      </c>
      <c r="L168" s="15">
        <v>0</v>
      </c>
      <c r="M168" s="15">
        <v>0</v>
      </c>
      <c r="N168" s="15">
        <f>I168/D168*100</f>
        <v>0</v>
      </c>
      <c r="O168" s="15">
        <v>0</v>
      </c>
      <c r="P168" s="15">
        <v>0</v>
      </c>
      <c r="Q168" s="15">
        <f t="shared" si="11"/>
        <v>0</v>
      </c>
      <c r="R168" s="15">
        <v>0</v>
      </c>
    </row>
    <row r="169" spans="1:18" s="32" customFormat="1" ht="48.75" customHeight="1" x14ac:dyDescent="0.25">
      <c r="A169" s="28">
        <v>9</v>
      </c>
      <c r="B169" s="29" t="s">
        <v>20</v>
      </c>
      <c r="C169" s="30" t="s">
        <v>109</v>
      </c>
      <c r="D169" s="31">
        <f>D170</f>
        <v>797.4</v>
      </c>
      <c r="E169" s="31">
        <f t="shared" ref="E169:M169" si="83">E170</f>
        <v>0</v>
      </c>
      <c r="F169" s="31">
        <f t="shared" si="83"/>
        <v>0</v>
      </c>
      <c r="G169" s="31">
        <f t="shared" si="83"/>
        <v>10.8</v>
      </c>
      <c r="H169" s="31">
        <f t="shared" si="83"/>
        <v>786.6</v>
      </c>
      <c r="I169" s="31">
        <f t="shared" si="83"/>
        <v>797.4</v>
      </c>
      <c r="J169" s="31">
        <f t="shared" si="83"/>
        <v>0</v>
      </c>
      <c r="K169" s="31">
        <f t="shared" si="83"/>
        <v>0</v>
      </c>
      <c r="L169" s="31">
        <f t="shared" si="83"/>
        <v>10.8</v>
      </c>
      <c r="M169" s="31">
        <f t="shared" si="83"/>
        <v>786.6</v>
      </c>
      <c r="N169" s="31">
        <f t="shared" si="9"/>
        <v>100</v>
      </c>
      <c r="O169" s="31">
        <v>0</v>
      </c>
      <c r="P169" s="31">
        <v>0</v>
      </c>
      <c r="Q169" s="31">
        <f t="shared" si="11"/>
        <v>100</v>
      </c>
      <c r="R169" s="31">
        <f t="shared" si="11"/>
        <v>100</v>
      </c>
    </row>
    <row r="170" spans="1:18" s="13" customFormat="1" ht="52.5" customHeight="1" x14ac:dyDescent="0.25">
      <c r="A170" s="49"/>
      <c r="B170" s="36" t="s">
        <v>225</v>
      </c>
      <c r="C170" s="50" t="s">
        <v>109</v>
      </c>
      <c r="D170" s="15">
        <f>E170+F170+G170+H170</f>
        <v>797.4</v>
      </c>
      <c r="E170" s="15">
        <v>0</v>
      </c>
      <c r="F170" s="15">
        <v>0</v>
      </c>
      <c r="G170" s="15">
        <v>10.8</v>
      </c>
      <c r="H170" s="15">
        <v>786.6</v>
      </c>
      <c r="I170" s="15">
        <f>J170+K170+L170+M170</f>
        <v>797.4</v>
      </c>
      <c r="J170" s="15">
        <v>0</v>
      </c>
      <c r="K170" s="15">
        <v>0</v>
      </c>
      <c r="L170" s="15">
        <v>10.8</v>
      </c>
      <c r="M170" s="15">
        <v>786.6</v>
      </c>
      <c r="N170" s="15">
        <f>I170/D170*100</f>
        <v>100</v>
      </c>
      <c r="O170" s="15">
        <v>0</v>
      </c>
      <c r="P170" s="15">
        <v>0</v>
      </c>
      <c r="Q170" s="15">
        <f t="shared" si="11"/>
        <v>100</v>
      </c>
      <c r="R170" s="15">
        <f t="shared" si="11"/>
        <v>100</v>
      </c>
    </row>
    <row r="171" spans="1:18" s="32" customFormat="1" ht="27" customHeight="1" x14ac:dyDescent="0.25">
      <c r="A171" s="28">
        <v>10</v>
      </c>
      <c r="B171" s="29" t="s">
        <v>21</v>
      </c>
      <c r="C171" s="30" t="s">
        <v>54</v>
      </c>
      <c r="D171" s="31">
        <f>D172+D174+D178</f>
        <v>7335</v>
      </c>
      <c r="E171" s="31">
        <f t="shared" ref="E171:M171" si="84">E172+E174+E178</f>
        <v>0</v>
      </c>
      <c r="F171" s="31">
        <f t="shared" si="84"/>
        <v>0</v>
      </c>
      <c r="G171" s="31">
        <f t="shared" si="84"/>
        <v>7335</v>
      </c>
      <c r="H171" s="31">
        <f t="shared" si="84"/>
        <v>0</v>
      </c>
      <c r="I171" s="31">
        <f t="shared" si="84"/>
        <v>5268.2000000000007</v>
      </c>
      <c r="J171" s="31">
        <f t="shared" si="84"/>
        <v>0</v>
      </c>
      <c r="K171" s="31">
        <f t="shared" si="84"/>
        <v>0</v>
      </c>
      <c r="L171" s="31">
        <f t="shared" si="84"/>
        <v>5268.2000000000007</v>
      </c>
      <c r="M171" s="31">
        <f t="shared" si="84"/>
        <v>0</v>
      </c>
      <c r="N171" s="31">
        <f t="shared" si="9"/>
        <v>71.822767552828921</v>
      </c>
      <c r="O171" s="31">
        <v>0</v>
      </c>
      <c r="P171" s="31">
        <v>0</v>
      </c>
      <c r="Q171" s="31">
        <f t="shared" si="11"/>
        <v>71.822767552828921</v>
      </c>
      <c r="R171" s="31">
        <v>0</v>
      </c>
    </row>
    <row r="172" spans="1:18" s="52" customFormat="1" ht="14.25" customHeight="1" x14ac:dyDescent="0.25">
      <c r="A172" s="77"/>
      <c r="B172" s="51" t="s">
        <v>70</v>
      </c>
      <c r="C172" s="78" t="s">
        <v>101</v>
      </c>
      <c r="D172" s="39">
        <f>D173</f>
        <v>2100</v>
      </c>
      <c r="E172" s="39">
        <f t="shared" ref="E172:M172" si="85">E173</f>
        <v>0</v>
      </c>
      <c r="F172" s="39">
        <f t="shared" si="85"/>
        <v>0</v>
      </c>
      <c r="G172" s="39">
        <f t="shared" si="85"/>
        <v>2100</v>
      </c>
      <c r="H172" s="39">
        <f t="shared" si="85"/>
        <v>0</v>
      </c>
      <c r="I172" s="39">
        <f t="shared" si="85"/>
        <v>2099.4</v>
      </c>
      <c r="J172" s="39">
        <f t="shared" si="85"/>
        <v>0</v>
      </c>
      <c r="K172" s="39">
        <f t="shared" si="85"/>
        <v>0</v>
      </c>
      <c r="L172" s="39">
        <f t="shared" si="85"/>
        <v>2099.4</v>
      </c>
      <c r="M172" s="39">
        <f t="shared" si="85"/>
        <v>0</v>
      </c>
      <c r="N172" s="39">
        <f t="shared" si="9"/>
        <v>99.971428571428575</v>
      </c>
      <c r="O172" s="39">
        <v>0</v>
      </c>
      <c r="P172" s="39">
        <v>0</v>
      </c>
      <c r="Q172" s="39">
        <f t="shared" ref="Q172:Q173" si="86">L172/G172*100</f>
        <v>99.971428571428575</v>
      </c>
      <c r="R172" s="39">
        <v>0</v>
      </c>
    </row>
    <row r="173" spans="1:18" s="13" customFormat="1" ht="52.5" customHeight="1" x14ac:dyDescent="0.25">
      <c r="A173" s="77"/>
      <c r="B173" s="42" t="s">
        <v>218</v>
      </c>
      <c r="C173" s="78"/>
      <c r="D173" s="17">
        <f t="shared" si="75"/>
        <v>2100</v>
      </c>
      <c r="E173" s="15">
        <v>0</v>
      </c>
      <c r="F173" s="15">
        <v>0</v>
      </c>
      <c r="G173" s="15">
        <v>2100</v>
      </c>
      <c r="H173" s="15">
        <v>0</v>
      </c>
      <c r="I173" s="17">
        <f t="shared" ref="I173" si="87">J173+K173+L173</f>
        <v>2099.4</v>
      </c>
      <c r="J173" s="15">
        <v>0</v>
      </c>
      <c r="K173" s="15">
        <v>0</v>
      </c>
      <c r="L173" s="15">
        <v>2099.4</v>
      </c>
      <c r="M173" s="15">
        <v>0</v>
      </c>
      <c r="N173" s="15">
        <f>I173/D173*100</f>
        <v>99.971428571428575</v>
      </c>
      <c r="O173" s="15">
        <v>0</v>
      </c>
      <c r="P173" s="15">
        <v>0</v>
      </c>
      <c r="Q173" s="15">
        <f t="shared" si="86"/>
        <v>99.971428571428575</v>
      </c>
      <c r="R173" s="15">
        <v>0</v>
      </c>
    </row>
    <row r="174" spans="1:18" s="40" customFormat="1" ht="26.25" customHeight="1" x14ac:dyDescent="0.25">
      <c r="A174" s="74"/>
      <c r="B174" s="38" t="s">
        <v>89</v>
      </c>
      <c r="C174" s="76" t="s">
        <v>93</v>
      </c>
      <c r="D174" s="39">
        <f>D175+D176+D177</f>
        <v>537</v>
      </c>
      <c r="E174" s="39">
        <f t="shared" ref="E174:M174" si="88">E175+E176+E177</f>
        <v>0</v>
      </c>
      <c r="F174" s="39">
        <f t="shared" si="88"/>
        <v>0</v>
      </c>
      <c r="G174" s="39">
        <f t="shared" si="88"/>
        <v>537</v>
      </c>
      <c r="H174" s="39">
        <f t="shared" si="88"/>
        <v>0</v>
      </c>
      <c r="I174" s="39">
        <f t="shared" si="88"/>
        <v>379.8</v>
      </c>
      <c r="J174" s="39">
        <f t="shared" si="88"/>
        <v>0</v>
      </c>
      <c r="K174" s="39">
        <f t="shared" si="88"/>
        <v>0</v>
      </c>
      <c r="L174" s="39">
        <f t="shared" si="88"/>
        <v>379.8</v>
      </c>
      <c r="M174" s="39">
        <f t="shared" si="88"/>
        <v>0</v>
      </c>
      <c r="N174" s="39">
        <f t="shared" si="9"/>
        <v>70.726256983240219</v>
      </c>
      <c r="O174" s="39">
        <v>0</v>
      </c>
      <c r="P174" s="39">
        <v>0</v>
      </c>
      <c r="Q174" s="39">
        <f t="shared" si="11"/>
        <v>70.726256983240219</v>
      </c>
      <c r="R174" s="39">
        <v>0</v>
      </c>
    </row>
    <row r="175" spans="1:18" s="12" customFormat="1" ht="37.5" customHeight="1" x14ac:dyDescent="0.25">
      <c r="A175" s="74"/>
      <c r="B175" s="48" t="s">
        <v>219</v>
      </c>
      <c r="C175" s="76"/>
      <c r="D175" s="17">
        <f t="shared" si="75"/>
        <v>154.19999999999999</v>
      </c>
      <c r="E175" s="15">
        <v>0</v>
      </c>
      <c r="F175" s="15">
        <v>0</v>
      </c>
      <c r="G175" s="41">
        <v>154.19999999999999</v>
      </c>
      <c r="H175" s="15">
        <v>0</v>
      </c>
      <c r="I175" s="17">
        <f t="shared" ref="I175:I177" si="89">J175+K175+L175</f>
        <v>52</v>
      </c>
      <c r="J175" s="15">
        <v>0</v>
      </c>
      <c r="K175" s="15">
        <v>0</v>
      </c>
      <c r="L175" s="41">
        <v>52</v>
      </c>
      <c r="M175" s="15">
        <v>0</v>
      </c>
      <c r="N175" s="15">
        <f t="shared" si="9"/>
        <v>33.722438391699093</v>
      </c>
      <c r="O175" s="15">
        <v>0</v>
      </c>
      <c r="P175" s="15">
        <v>0</v>
      </c>
      <c r="Q175" s="15">
        <f t="shared" si="11"/>
        <v>33.722438391699093</v>
      </c>
      <c r="R175" s="15">
        <v>0</v>
      </c>
    </row>
    <row r="176" spans="1:18" s="12" customFormat="1" ht="26.25" customHeight="1" x14ac:dyDescent="0.25">
      <c r="A176" s="74"/>
      <c r="B176" s="48" t="s">
        <v>220</v>
      </c>
      <c r="C176" s="76"/>
      <c r="D176" s="17">
        <f t="shared" si="75"/>
        <v>327.8</v>
      </c>
      <c r="E176" s="15">
        <v>0</v>
      </c>
      <c r="F176" s="15">
        <v>0</v>
      </c>
      <c r="G176" s="41">
        <v>327.8</v>
      </c>
      <c r="H176" s="15">
        <v>0</v>
      </c>
      <c r="I176" s="17">
        <f t="shared" si="89"/>
        <v>327.8</v>
      </c>
      <c r="J176" s="15">
        <v>0</v>
      </c>
      <c r="K176" s="15">
        <v>0</v>
      </c>
      <c r="L176" s="41">
        <v>327.8</v>
      </c>
      <c r="M176" s="15">
        <v>0</v>
      </c>
      <c r="N176" s="15">
        <f t="shared" si="9"/>
        <v>100</v>
      </c>
      <c r="O176" s="15">
        <v>0</v>
      </c>
      <c r="P176" s="15">
        <v>0</v>
      </c>
      <c r="Q176" s="15">
        <f t="shared" si="11"/>
        <v>100</v>
      </c>
      <c r="R176" s="15">
        <v>0</v>
      </c>
    </row>
    <row r="177" spans="1:18" s="12" customFormat="1" ht="40.5" customHeight="1" x14ac:dyDescent="0.25">
      <c r="A177" s="74"/>
      <c r="B177" s="48" t="s">
        <v>221</v>
      </c>
      <c r="C177" s="76"/>
      <c r="D177" s="17">
        <f t="shared" si="75"/>
        <v>55</v>
      </c>
      <c r="E177" s="15">
        <v>0</v>
      </c>
      <c r="F177" s="15">
        <v>0</v>
      </c>
      <c r="G177" s="41">
        <v>55</v>
      </c>
      <c r="H177" s="15">
        <v>0</v>
      </c>
      <c r="I177" s="17">
        <f t="shared" si="89"/>
        <v>0</v>
      </c>
      <c r="J177" s="15">
        <v>0</v>
      </c>
      <c r="K177" s="15">
        <v>0</v>
      </c>
      <c r="L177" s="41">
        <v>0</v>
      </c>
      <c r="M177" s="15">
        <v>0</v>
      </c>
      <c r="N177" s="15">
        <f t="shared" si="9"/>
        <v>0</v>
      </c>
      <c r="O177" s="15">
        <v>0</v>
      </c>
      <c r="P177" s="15">
        <v>0</v>
      </c>
      <c r="Q177" s="15">
        <f t="shared" si="11"/>
        <v>0</v>
      </c>
      <c r="R177" s="15">
        <v>0</v>
      </c>
    </row>
    <row r="178" spans="1:18" s="40" customFormat="1" ht="36" customHeight="1" x14ac:dyDescent="0.25">
      <c r="A178" s="74"/>
      <c r="B178" s="38" t="s">
        <v>90</v>
      </c>
      <c r="C178" s="76" t="s">
        <v>92</v>
      </c>
      <c r="D178" s="39">
        <f>D179</f>
        <v>4698</v>
      </c>
      <c r="E178" s="39">
        <f t="shared" ref="E178:M178" si="90">E179</f>
        <v>0</v>
      </c>
      <c r="F178" s="39">
        <f t="shared" si="90"/>
        <v>0</v>
      </c>
      <c r="G178" s="39">
        <f t="shared" si="90"/>
        <v>4698</v>
      </c>
      <c r="H178" s="39">
        <f t="shared" si="90"/>
        <v>0</v>
      </c>
      <c r="I178" s="39">
        <f t="shared" si="90"/>
        <v>2789</v>
      </c>
      <c r="J178" s="39">
        <f t="shared" si="90"/>
        <v>0</v>
      </c>
      <c r="K178" s="39">
        <f t="shared" si="90"/>
        <v>0</v>
      </c>
      <c r="L178" s="39">
        <f t="shared" si="90"/>
        <v>2789</v>
      </c>
      <c r="M178" s="39">
        <f t="shared" si="90"/>
        <v>0</v>
      </c>
      <c r="N178" s="39">
        <f t="shared" si="9"/>
        <v>59.365687526607068</v>
      </c>
      <c r="O178" s="39">
        <v>0</v>
      </c>
      <c r="P178" s="39">
        <v>0</v>
      </c>
      <c r="Q178" s="39">
        <f t="shared" si="11"/>
        <v>59.365687526607068</v>
      </c>
      <c r="R178" s="39">
        <v>0</v>
      </c>
    </row>
    <row r="179" spans="1:18" s="12" customFormat="1" ht="61.5" customHeight="1" x14ac:dyDescent="0.25">
      <c r="A179" s="74"/>
      <c r="B179" s="48" t="s">
        <v>222</v>
      </c>
      <c r="C179" s="76"/>
      <c r="D179" s="17">
        <f t="shared" si="75"/>
        <v>4698</v>
      </c>
      <c r="E179" s="15">
        <v>0</v>
      </c>
      <c r="F179" s="15">
        <v>0</v>
      </c>
      <c r="G179" s="17">
        <v>4698</v>
      </c>
      <c r="H179" s="15">
        <v>0</v>
      </c>
      <c r="I179" s="17">
        <f t="shared" ref="I179" si="91">J179+K179+L179</f>
        <v>2789</v>
      </c>
      <c r="J179" s="15">
        <v>0</v>
      </c>
      <c r="K179" s="15">
        <v>0</v>
      </c>
      <c r="L179" s="17">
        <v>2789</v>
      </c>
      <c r="M179" s="15">
        <v>0</v>
      </c>
      <c r="N179" s="15">
        <f>I179/D179*100</f>
        <v>59.365687526607068</v>
      </c>
      <c r="O179" s="15">
        <v>0</v>
      </c>
      <c r="P179" s="15">
        <v>0</v>
      </c>
      <c r="Q179" s="15">
        <f t="shared" si="11"/>
        <v>59.365687526607068</v>
      </c>
      <c r="R179" s="15">
        <v>0</v>
      </c>
    </row>
    <row r="180" spans="1:18" s="32" customFormat="1" ht="60.75" customHeight="1" x14ac:dyDescent="0.25">
      <c r="A180" s="28">
        <v>11</v>
      </c>
      <c r="B180" s="29" t="s">
        <v>22</v>
      </c>
      <c r="C180" s="30" t="s">
        <v>59</v>
      </c>
      <c r="D180" s="31">
        <f>D181+D182</f>
        <v>155</v>
      </c>
      <c r="E180" s="31">
        <f t="shared" ref="E180:M180" si="92">E181+E182</f>
        <v>0</v>
      </c>
      <c r="F180" s="31">
        <f t="shared" si="92"/>
        <v>0</v>
      </c>
      <c r="G180" s="31">
        <f t="shared" si="92"/>
        <v>155</v>
      </c>
      <c r="H180" s="31">
        <f t="shared" si="92"/>
        <v>0</v>
      </c>
      <c r="I180" s="31">
        <f t="shared" si="92"/>
        <v>0</v>
      </c>
      <c r="J180" s="31">
        <f t="shared" si="92"/>
        <v>0</v>
      </c>
      <c r="K180" s="31">
        <f t="shared" si="92"/>
        <v>0</v>
      </c>
      <c r="L180" s="31">
        <f t="shared" si="92"/>
        <v>0</v>
      </c>
      <c r="M180" s="31">
        <f t="shared" si="92"/>
        <v>0</v>
      </c>
      <c r="N180" s="31">
        <f t="shared" si="9"/>
        <v>0</v>
      </c>
      <c r="O180" s="31">
        <v>0</v>
      </c>
      <c r="P180" s="31">
        <v>0</v>
      </c>
      <c r="Q180" s="31">
        <f t="shared" si="11"/>
        <v>0</v>
      </c>
      <c r="R180" s="31">
        <v>0</v>
      </c>
    </row>
    <row r="181" spans="1:18" s="54" customFormat="1" ht="49.5" customHeight="1" x14ac:dyDescent="0.25">
      <c r="A181" s="75"/>
      <c r="B181" s="42" t="s">
        <v>126</v>
      </c>
      <c r="C181" s="81" t="s">
        <v>59</v>
      </c>
      <c r="D181" s="15">
        <f t="shared" si="75"/>
        <v>70</v>
      </c>
      <c r="E181" s="53">
        <v>0</v>
      </c>
      <c r="F181" s="53">
        <v>0</v>
      </c>
      <c r="G181" s="34">
        <v>70</v>
      </c>
      <c r="H181" s="53">
        <v>0</v>
      </c>
      <c r="I181" s="15">
        <f t="shared" ref="I181:I182" si="93">J181+K181+L181</f>
        <v>0</v>
      </c>
      <c r="J181" s="53">
        <v>0</v>
      </c>
      <c r="K181" s="53">
        <v>0</v>
      </c>
      <c r="L181" s="53">
        <v>0</v>
      </c>
      <c r="M181" s="53">
        <v>0</v>
      </c>
      <c r="N181" s="15">
        <f t="shared" si="9"/>
        <v>0</v>
      </c>
      <c r="O181" s="15">
        <v>0</v>
      </c>
      <c r="P181" s="15">
        <v>0</v>
      </c>
      <c r="Q181" s="15">
        <f t="shared" si="11"/>
        <v>0</v>
      </c>
      <c r="R181" s="15">
        <v>0</v>
      </c>
    </row>
    <row r="182" spans="1:18" s="54" customFormat="1" ht="25.5" customHeight="1" x14ac:dyDescent="0.25">
      <c r="A182" s="75"/>
      <c r="B182" s="42" t="s">
        <v>127</v>
      </c>
      <c r="C182" s="81"/>
      <c r="D182" s="15">
        <f t="shared" si="75"/>
        <v>85</v>
      </c>
      <c r="E182" s="53">
        <v>0</v>
      </c>
      <c r="F182" s="53">
        <v>0</v>
      </c>
      <c r="G182" s="34">
        <v>85</v>
      </c>
      <c r="H182" s="53">
        <v>0</v>
      </c>
      <c r="I182" s="15">
        <f t="shared" si="93"/>
        <v>0</v>
      </c>
      <c r="J182" s="53">
        <v>0</v>
      </c>
      <c r="K182" s="53">
        <v>0</v>
      </c>
      <c r="L182" s="53">
        <v>0</v>
      </c>
      <c r="M182" s="53">
        <v>0</v>
      </c>
      <c r="N182" s="15">
        <f t="shared" si="9"/>
        <v>0</v>
      </c>
      <c r="O182" s="15">
        <v>0</v>
      </c>
      <c r="P182" s="15">
        <v>0</v>
      </c>
      <c r="Q182" s="15">
        <f t="shared" si="11"/>
        <v>0</v>
      </c>
      <c r="R182" s="15">
        <v>0</v>
      </c>
    </row>
    <row r="183" spans="1:18" s="32" customFormat="1" ht="62.25" customHeight="1" x14ac:dyDescent="0.25">
      <c r="A183" s="28">
        <v>12</v>
      </c>
      <c r="B183" s="29" t="s">
        <v>23</v>
      </c>
      <c r="C183" s="30" t="s">
        <v>52</v>
      </c>
      <c r="D183" s="31">
        <f>D184+D185+D186</f>
        <v>947.9</v>
      </c>
      <c r="E183" s="31">
        <f t="shared" ref="E183:M183" si="94">E184+E185+E186</f>
        <v>0</v>
      </c>
      <c r="F183" s="31">
        <f t="shared" si="94"/>
        <v>0</v>
      </c>
      <c r="G183" s="31">
        <f t="shared" si="94"/>
        <v>947.9</v>
      </c>
      <c r="H183" s="31">
        <f t="shared" si="94"/>
        <v>0</v>
      </c>
      <c r="I183" s="31">
        <f t="shared" si="94"/>
        <v>116</v>
      </c>
      <c r="J183" s="31">
        <f t="shared" si="94"/>
        <v>0</v>
      </c>
      <c r="K183" s="31">
        <f t="shared" si="94"/>
        <v>0</v>
      </c>
      <c r="L183" s="31">
        <f t="shared" si="94"/>
        <v>116</v>
      </c>
      <c r="M183" s="31">
        <f t="shared" si="94"/>
        <v>0</v>
      </c>
      <c r="N183" s="31">
        <f t="shared" si="9"/>
        <v>12.237577803565777</v>
      </c>
      <c r="O183" s="31">
        <v>0</v>
      </c>
      <c r="P183" s="31">
        <v>0</v>
      </c>
      <c r="Q183" s="31">
        <f t="shared" si="11"/>
        <v>12.237577803565777</v>
      </c>
      <c r="R183" s="31">
        <v>0</v>
      </c>
    </row>
    <row r="184" spans="1:18" s="54" customFormat="1" ht="49.5" customHeight="1" x14ac:dyDescent="0.25">
      <c r="A184" s="75"/>
      <c r="B184" s="48" t="s">
        <v>110</v>
      </c>
      <c r="C184" s="81" t="s">
        <v>52</v>
      </c>
      <c r="D184" s="17">
        <f t="shared" si="75"/>
        <v>610</v>
      </c>
      <c r="E184" s="15">
        <v>0</v>
      </c>
      <c r="F184" s="15">
        <v>0</v>
      </c>
      <c r="G184" s="34">
        <v>610</v>
      </c>
      <c r="H184" s="15">
        <v>0</v>
      </c>
      <c r="I184" s="17">
        <f t="shared" ref="I184:I186" si="95">J184+K184+L184</f>
        <v>0</v>
      </c>
      <c r="J184" s="15">
        <v>0</v>
      </c>
      <c r="K184" s="15">
        <v>0</v>
      </c>
      <c r="L184" s="34">
        <v>0</v>
      </c>
      <c r="M184" s="15">
        <v>0</v>
      </c>
      <c r="N184" s="15">
        <f t="shared" si="9"/>
        <v>0</v>
      </c>
      <c r="O184" s="15">
        <v>0</v>
      </c>
      <c r="P184" s="15">
        <v>0</v>
      </c>
      <c r="Q184" s="15">
        <f t="shared" si="11"/>
        <v>0</v>
      </c>
      <c r="R184" s="15">
        <v>0</v>
      </c>
    </row>
    <row r="185" spans="1:18" s="54" customFormat="1" ht="87" customHeight="1" x14ac:dyDescent="0.25">
      <c r="A185" s="75"/>
      <c r="B185" s="48" t="s">
        <v>111</v>
      </c>
      <c r="C185" s="81"/>
      <c r="D185" s="17">
        <f t="shared" si="75"/>
        <v>167.9</v>
      </c>
      <c r="E185" s="15">
        <v>0</v>
      </c>
      <c r="F185" s="15">
        <v>0</v>
      </c>
      <c r="G185" s="34">
        <v>167.9</v>
      </c>
      <c r="H185" s="15">
        <v>0</v>
      </c>
      <c r="I185" s="17">
        <f t="shared" si="95"/>
        <v>26</v>
      </c>
      <c r="J185" s="15">
        <v>0</v>
      </c>
      <c r="K185" s="15">
        <v>0</v>
      </c>
      <c r="L185" s="34">
        <v>26</v>
      </c>
      <c r="M185" s="15">
        <v>0</v>
      </c>
      <c r="N185" s="15">
        <f t="shared" si="9"/>
        <v>15.485407980941035</v>
      </c>
      <c r="O185" s="15">
        <v>0</v>
      </c>
      <c r="P185" s="15">
        <v>0</v>
      </c>
      <c r="Q185" s="15">
        <f t="shared" si="11"/>
        <v>15.485407980941035</v>
      </c>
      <c r="R185" s="15">
        <v>0</v>
      </c>
    </row>
    <row r="186" spans="1:18" s="54" customFormat="1" ht="48.75" customHeight="1" x14ac:dyDescent="0.25">
      <c r="A186" s="75"/>
      <c r="B186" s="35" t="s">
        <v>112</v>
      </c>
      <c r="C186" s="81"/>
      <c r="D186" s="17">
        <f t="shared" si="75"/>
        <v>170</v>
      </c>
      <c r="E186" s="15">
        <v>0</v>
      </c>
      <c r="F186" s="15">
        <v>0</v>
      </c>
      <c r="G186" s="34">
        <v>170</v>
      </c>
      <c r="H186" s="15">
        <v>0</v>
      </c>
      <c r="I186" s="17">
        <f t="shared" si="95"/>
        <v>90</v>
      </c>
      <c r="J186" s="15">
        <v>0</v>
      </c>
      <c r="K186" s="15">
        <v>0</v>
      </c>
      <c r="L186" s="34">
        <v>90</v>
      </c>
      <c r="M186" s="15">
        <v>0</v>
      </c>
      <c r="N186" s="15">
        <f t="shared" si="9"/>
        <v>52.941176470588239</v>
      </c>
      <c r="O186" s="15">
        <v>0</v>
      </c>
      <c r="P186" s="15">
        <v>0</v>
      </c>
      <c r="Q186" s="15">
        <f t="shared" si="11"/>
        <v>52.941176470588239</v>
      </c>
      <c r="R186" s="15">
        <v>0</v>
      </c>
    </row>
    <row r="187" spans="1:18" s="32" customFormat="1" ht="77.25" customHeight="1" x14ac:dyDescent="0.25">
      <c r="A187" s="28">
        <v>13</v>
      </c>
      <c r="B187" s="29" t="s">
        <v>24</v>
      </c>
      <c r="C187" s="30" t="s">
        <v>58</v>
      </c>
      <c r="D187" s="31">
        <f>D188+D193+D195+D197</f>
        <v>21319.5</v>
      </c>
      <c r="E187" s="31">
        <f t="shared" ref="E187:M187" si="96">E188+E193+E195+E197</f>
        <v>0</v>
      </c>
      <c r="F187" s="31">
        <f t="shared" si="96"/>
        <v>16808</v>
      </c>
      <c r="G187" s="31">
        <f t="shared" si="96"/>
        <v>4511.5</v>
      </c>
      <c r="H187" s="31">
        <f t="shared" si="96"/>
        <v>0</v>
      </c>
      <c r="I187" s="31">
        <f t="shared" si="96"/>
        <v>10680.2</v>
      </c>
      <c r="J187" s="31">
        <f t="shared" si="96"/>
        <v>0</v>
      </c>
      <c r="K187" s="31">
        <f t="shared" si="96"/>
        <v>7595.2</v>
      </c>
      <c r="L187" s="31">
        <f t="shared" si="96"/>
        <v>3085</v>
      </c>
      <c r="M187" s="31">
        <f t="shared" si="96"/>
        <v>0</v>
      </c>
      <c r="N187" s="31">
        <f t="shared" si="9"/>
        <v>50.095921574145741</v>
      </c>
      <c r="O187" s="31">
        <v>0</v>
      </c>
      <c r="P187" s="31">
        <f t="shared" si="10"/>
        <v>45.188005711565921</v>
      </c>
      <c r="Q187" s="31">
        <f t="shared" si="11"/>
        <v>68.380804610439981</v>
      </c>
      <c r="R187" s="31">
        <v>0</v>
      </c>
    </row>
    <row r="188" spans="1:18" s="40" customFormat="1" ht="36" customHeight="1" x14ac:dyDescent="0.25">
      <c r="A188" s="74"/>
      <c r="B188" s="38" t="s">
        <v>76</v>
      </c>
      <c r="C188" s="76" t="s">
        <v>58</v>
      </c>
      <c r="D188" s="39">
        <f>D189+D190+D191+D192</f>
        <v>412.59999999999997</v>
      </c>
      <c r="E188" s="39">
        <f t="shared" ref="E188:M188" si="97">E189+E190+E191+E192</f>
        <v>0</v>
      </c>
      <c r="F188" s="39">
        <f t="shared" si="97"/>
        <v>0</v>
      </c>
      <c r="G188" s="39">
        <f t="shared" si="97"/>
        <v>412.59999999999997</v>
      </c>
      <c r="H188" s="39">
        <f t="shared" si="97"/>
        <v>0</v>
      </c>
      <c r="I188" s="39">
        <f t="shared" si="97"/>
        <v>369.2</v>
      </c>
      <c r="J188" s="39">
        <f t="shared" si="97"/>
        <v>0</v>
      </c>
      <c r="K188" s="39">
        <f t="shared" si="97"/>
        <v>0</v>
      </c>
      <c r="L188" s="39">
        <f t="shared" si="97"/>
        <v>369.2</v>
      </c>
      <c r="M188" s="39">
        <f t="shared" si="97"/>
        <v>0</v>
      </c>
      <c r="N188" s="39">
        <f t="shared" ref="N188:N197" si="98">I188/D188*100</f>
        <v>89.481337857489095</v>
      </c>
      <c r="O188" s="39">
        <v>0</v>
      </c>
      <c r="P188" s="39">
        <v>0</v>
      </c>
      <c r="Q188" s="39">
        <f t="shared" ref="Q188:Q196" si="99">L188/G188*100</f>
        <v>89.481337857489095</v>
      </c>
      <c r="R188" s="39">
        <v>0</v>
      </c>
    </row>
    <row r="189" spans="1:18" s="4" customFormat="1" ht="27" customHeight="1" x14ac:dyDescent="0.25">
      <c r="A189" s="74"/>
      <c r="B189" s="36" t="s">
        <v>105</v>
      </c>
      <c r="C189" s="76"/>
      <c r="D189" s="17">
        <f t="shared" ref="D189:D198" si="100">E189+F189+G189</f>
        <v>250.5</v>
      </c>
      <c r="E189" s="17">
        <v>0</v>
      </c>
      <c r="F189" s="17">
        <v>0</v>
      </c>
      <c r="G189" s="17">
        <v>250.5</v>
      </c>
      <c r="H189" s="17">
        <v>0</v>
      </c>
      <c r="I189" s="17">
        <f t="shared" ref="I189:I192" si="101">J189+K189+L189</f>
        <v>250.5</v>
      </c>
      <c r="J189" s="17">
        <v>0</v>
      </c>
      <c r="K189" s="17">
        <v>0</v>
      </c>
      <c r="L189" s="17">
        <v>250.5</v>
      </c>
      <c r="M189" s="17">
        <v>0</v>
      </c>
      <c r="N189" s="15">
        <f t="shared" si="98"/>
        <v>100</v>
      </c>
      <c r="O189" s="15">
        <v>0</v>
      </c>
      <c r="P189" s="15">
        <v>0</v>
      </c>
      <c r="Q189" s="15">
        <f t="shared" si="99"/>
        <v>100</v>
      </c>
      <c r="R189" s="15">
        <v>0</v>
      </c>
    </row>
    <row r="190" spans="1:18" s="4" customFormat="1" ht="62.25" customHeight="1" x14ac:dyDescent="0.25">
      <c r="A190" s="74"/>
      <c r="B190" s="36" t="s">
        <v>106</v>
      </c>
      <c r="C190" s="76"/>
      <c r="D190" s="17">
        <f t="shared" si="100"/>
        <v>23.5</v>
      </c>
      <c r="E190" s="17">
        <v>0</v>
      </c>
      <c r="F190" s="17">
        <v>0</v>
      </c>
      <c r="G190" s="17">
        <v>23.5</v>
      </c>
      <c r="H190" s="17">
        <v>0</v>
      </c>
      <c r="I190" s="17">
        <f t="shared" si="101"/>
        <v>23.5</v>
      </c>
      <c r="J190" s="17">
        <v>0</v>
      </c>
      <c r="K190" s="17">
        <v>0</v>
      </c>
      <c r="L190" s="17">
        <v>23.5</v>
      </c>
      <c r="M190" s="17">
        <v>0</v>
      </c>
      <c r="N190" s="15">
        <f t="shared" si="98"/>
        <v>100</v>
      </c>
      <c r="O190" s="15">
        <v>0</v>
      </c>
      <c r="P190" s="15">
        <v>0</v>
      </c>
      <c r="Q190" s="15">
        <f t="shared" si="99"/>
        <v>100</v>
      </c>
      <c r="R190" s="15">
        <v>0</v>
      </c>
    </row>
    <row r="191" spans="1:18" s="4" customFormat="1" ht="36" customHeight="1" x14ac:dyDescent="0.25">
      <c r="A191" s="74"/>
      <c r="B191" s="36" t="s">
        <v>107</v>
      </c>
      <c r="C191" s="76"/>
      <c r="D191" s="17">
        <f t="shared" si="100"/>
        <v>43.4</v>
      </c>
      <c r="E191" s="17">
        <v>0</v>
      </c>
      <c r="F191" s="17">
        <v>0</v>
      </c>
      <c r="G191" s="17">
        <v>43.4</v>
      </c>
      <c r="H191" s="17">
        <v>0</v>
      </c>
      <c r="I191" s="17">
        <f t="shared" si="101"/>
        <v>0</v>
      </c>
      <c r="J191" s="17">
        <v>0</v>
      </c>
      <c r="K191" s="17">
        <v>0</v>
      </c>
      <c r="L191" s="17">
        <v>0</v>
      </c>
      <c r="M191" s="17">
        <v>0</v>
      </c>
      <c r="N191" s="15">
        <f t="shared" si="98"/>
        <v>0</v>
      </c>
      <c r="O191" s="15">
        <v>0</v>
      </c>
      <c r="P191" s="15">
        <v>0</v>
      </c>
      <c r="Q191" s="15">
        <f t="shared" si="99"/>
        <v>0</v>
      </c>
      <c r="R191" s="15">
        <v>0</v>
      </c>
    </row>
    <row r="192" spans="1:18" s="4" customFormat="1" ht="61.5" customHeight="1" x14ac:dyDescent="0.25">
      <c r="A192" s="74"/>
      <c r="B192" s="36" t="s">
        <v>108</v>
      </c>
      <c r="C192" s="76"/>
      <c r="D192" s="17">
        <f t="shared" si="100"/>
        <v>95.2</v>
      </c>
      <c r="E192" s="17">
        <v>0</v>
      </c>
      <c r="F192" s="17">
        <v>0</v>
      </c>
      <c r="G192" s="17">
        <v>95.2</v>
      </c>
      <c r="H192" s="17">
        <v>0</v>
      </c>
      <c r="I192" s="17">
        <f t="shared" si="101"/>
        <v>95.2</v>
      </c>
      <c r="J192" s="17">
        <v>0</v>
      </c>
      <c r="K192" s="17">
        <v>0</v>
      </c>
      <c r="L192" s="17">
        <v>95.2</v>
      </c>
      <c r="M192" s="17">
        <v>0</v>
      </c>
      <c r="N192" s="15">
        <f t="shared" si="98"/>
        <v>100</v>
      </c>
      <c r="O192" s="15">
        <v>0</v>
      </c>
      <c r="P192" s="15">
        <v>0</v>
      </c>
      <c r="Q192" s="15">
        <f t="shared" si="99"/>
        <v>100</v>
      </c>
      <c r="R192" s="15">
        <v>0</v>
      </c>
    </row>
    <row r="193" spans="1:19" s="40" customFormat="1" ht="24.75" customHeight="1" x14ac:dyDescent="0.25">
      <c r="A193" s="74"/>
      <c r="B193" s="38" t="s">
        <v>77</v>
      </c>
      <c r="C193" s="76" t="s">
        <v>58</v>
      </c>
      <c r="D193" s="39">
        <f>D194</f>
        <v>1461.6</v>
      </c>
      <c r="E193" s="39">
        <f t="shared" ref="E193:M193" si="102">E194</f>
        <v>0</v>
      </c>
      <c r="F193" s="39">
        <f t="shared" si="102"/>
        <v>1461.6</v>
      </c>
      <c r="G193" s="39">
        <f t="shared" si="102"/>
        <v>0</v>
      </c>
      <c r="H193" s="39">
        <f t="shared" si="102"/>
        <v>0</v>
      </c>
      <c r="I193" s="39">
        <f t="shared" si="102"/>
        <v>0</v>
      </c>
      <c r="J193" s="39">
        <f t="shared" si="102"/>
        <v>0</v>
      </c>
      <c r="K193" s="39">
        <f t="shared" si="102"/>
        <v>0</v>
      </c>
      <c r="L193" s="39">
        <f t="shared" si="102"/>
        <v>0</v>
      </c>
      <c r="M193" s="39">
        <f t="shared" si="102"/>
        <v>0</v>
      </c>
      <c r="N193" s="39">
        <f t="shared" si="98"/>
        <v>0</v>
      </c>
      <c r="O193" s="39">
        <v>0</v>
      </c>
      <c r="P193" s="39">
        <f t="shared" ref="P193:P197" si="103">K193/F193*100</f>
        <v>0</v>
      </c>
      <c r="Q193" s="39">
        <v>0</v>
      </c>
      <c r="R193" s="39">
        <v>0</v>
      </c>
    </row>
    <row r="194" spans="1:19" s="12" customFormat="1" ht="39" customHeight="1" x14ac:dyDescent="0.25">
      <c r="A194" s="74"/>
      <c r="B194" s="36" t="s">
        <v>122</v>
      </c>
      <c r="C194" s="76"/>
      <c r="D194" s="17">
        <f t="shared" si="100"/>
        <v>1461.6</v>
      </c>
      <c r="E194" s="55">
        <v>0</v>
      </c>
      <c r="F194" s="15">
        <v>1461.6</v>
      </c>
      <c r="G194" s="55">
        <v>0</v>
      </c>
      <c r="H194" s="55">
        <v>0</v>
      </c>
      <c r="I194" s="17">
        <f t="shared" ref="I194" si="104">J194+K194+L194</f>
        <v>0</v>
      </c>
      <c r="J194" s="55">
        <v>0</v>
      </c>
      <c r="K194" s="15">
        <v>0</v>
      </c>
      <c r="L194" s="55">
        <v>0</v>
      </c>
      <c r="M194" s="55">
        <v>0</v>
      </c>
      <c r="N194" s="15">
        <f>I194/D194*100</f>
        <v>0</v>
      </c>
      <c r="O194" s="15">
        <v>0</v>
      </c>
      <c r="P194" s="15">
        <f>K194/F194*100</f>
        <v>0</v>
      </c>
      <c r="Q194" s="15">
        <v>0</v>
      </c>
      <c r="R194" s="15">
        <v>0</v>
      </c>
    </row>
    <row r="195" spans="1:19" s="40" customFormat="1" ht="27" customHeight="1" x14ac:dyDescent="0.25">
      <c r="A195" s="74"/>
      <c r="B195" s="38" t="s">
        <v>78</v>
      </c>
      <c r="C195" s="76" t="s">
        <v>95</v>
      </c>
      <c r="D195" s="39">
        <f>D196</f>
        <v>4098.8999999999996</v>
      </c>
      <c r="E195" s="39">
        <f t="shared" ref="E195:M195" si="105">E196</f>
        <v>0</v>
      </c>
      <c r="F195" s="39">
        <f t="shared" si="105"/>
        <v>0</v>
      </c>
      <c r="G195" s="39">
        <f t="shared" si="105"/>
        <v>4098.8999999999996</v>
      </c>
      <c r="H195" s="39">
        <f t="shared" si="105"/>
        <v>0</v>
      </c>
      <c r="I195" s="39">
        <f t="shared" si="105"/>
        <v>2715.8</v>
      </c>
      <c r="J195" s="39">
        <f t="shared" si="105"/>
        <v>0</v>
      </c>
      <c r="K195" s="39">
        <f t="shared" si="105"/>
        <v>0</v>
      </c>
      <c r="L195" s="39">
        <f t="shared" si="105"/>
        <v>2715.8</v>
      </c>
      <c r="M195" s="39">
        <f t="shared" si="105"/>
        <v>0</v>
      </c>
      <c r="N195" s="39">
        <f t="shared" si="98"/>
        <v>66.256800605040382</v>
      </c>
      <c r="O195" s="39">
        <v>0</v>
      </c>
      <c r="P195" s="39">
        <v>0</v>
      </c>
      <c r="Q195" s="39">
        <f t="shared" si="99"/>
        <v>66.256800605040382</v>
      </c>
      <c r="R195" s="39">
        <v>0</v>
      </c>
    </row>
    <row r="196" spans="1:19" s="12" customFormat="1" ht="134.25" customHeight="1" x14ac:dyDescent="0.25">
      <c r="A196" s="74"/>
      <c r="B196" s="42" t="s">
        <v>123</v>
      </c>
      <c r="C196" s="76"/>
      <c r="D196" s="17">
        <f t="shared" si="100"/>
        <v>4098.8999999999996</v>
      </c>
      <c r="E196" s="55">
        <v>0</v>
      </c>
      <c r="F196" s="55">
        <v>0</v>
      </c>
      <c r="G196" s="15">
        <v>4098.8999999999996</v>
      </c>
      <c r="H196" s="55">
        <v>0</v>
      </c>
      <c r="I196" s="17">
        <f t="shared" ref="I196" si="106">J196+K196+L196</f>
        <v>2715.8</v>
      </c>
      <c r="J196" s="55">
        <v>0</v>
      </c>
      <c r="K196" s="55">
        <v>0</v>
      </c>
      <c r="L196" s="15">
        <v>2715.8</v>
      </c>
      <c r="M196" s="55">
        <v>0</v>
      </c>
      <c r="N196" s="15">
        <f>I196/D196*100</f>
        <v>66.256800605040382</v>
      </c>
      <c r="O196" s="15">
        <v>0</v>
      </c>
      <c r="P196" s="15">
        <v>0</v>
      </c>
      <c r="Q196" s="15">
        <f t="shared" si="99"/>
        <v>66.256800605040382</v>
      </c>
      <c r="R196" s="15">
        <v>0</v>
      </c>
    </row>
    <row r="197" spans="1:19" s="40" customFormat="1" ht="75" customHeight="1" x14ac:dyDescent="0.25">
      <c r="A197" s="74"/>
      <c r="B197" s="38" t="s">
        <v>102</v>
      </c>
      <c r="C197" s="76" t="s">
        <v>58</v>
      </c>
      <c r="D197" s="39">
        <f>D198</f>
        <v>15346.4</v>
      </c>
      <c r="E197" s="39">
        <f t="shared" ref="E197:M197" si="107">E198</f>
        <v>0</v>
      </c>
      <c r="F197" s="39">
        <f t="shared" si="107"/>
        <v>15346.4</v>
      </c>
      <c r="G197" s="39">
        <f t="shared" si="107"/>
        <v>0</v>
      </c>
      <c r="H197" s="39">
        <f t="shared" si="107"/>
        <v>0</v>
      </c>
      <c r="I197" s="39">
        <f t="shared" si="107"/>
        <v>7595.2</v>
      </c>
      <c r="J197" s="39">
        <f t="shared" si="107"/>
        <v>0</v>
      </c>
      <c r="K197" s="39">
        <f t="shared" si="107"/>
        <v>7595.2</v>
      </c>
      <c r="L197" s="39">
        <f t="shared" si="107"/>
        <v>0</v>
      </c>
      <c r="M197" s="39">
        <f t="shared" si="107"/>
        <v>0</v>
      </c>
      <c r="N197" s="39">
        <f t="shared" si="98"/>
        <v>49.491737475890112</v>
      </c>
      <c r="O197" s="39">
        <v>0</v>
      </c>
      <c r="P197" s="39">
        <f t="shared" si="103"/>
        <v>49.491737475890112</v>
      </c>
      <c r="Q197" s="39">
        <v>0</v>
      </c>
      <c r="R197" s="39">
        <v>0</v>
      </c>
    </row>
    <row r="198" spans="1:19" s="12" customFormat="1" ht="72" customHeight="1" x14ac:dyDescent="0.25">
      <c r="A198" s="74"/>
      <c r="B198" s="36" t="s">
        <v>124</v>
      </c>
      <c r="C198" s="76"/>
      <c r="D198" s="17">
        <f t="shared" si="100"/>
        <v>15346.4</v>
      </c>
      <c r="E198" s="17">
        <v>0</v>
      </c>
      <c r="F198" s="15">
        <v>15346.4</v>
      </c>
      <c r="G198" s="17">
        <v>0</v>
      </c>
      <c r="H198" s="17">
        <v>0</v>
      </c>
      <c r="I198" s="17">
        <f t="shared" ref="I198" si="108">J198+K198+L198</f>
        <v>7595.2</v>
      </c>
      <c r="J198" s="17">
        <v>0</v>
      </c>
      <c r="K198" s="15">
        <v>7595.2</v>
      </c>
      <c r="L198" s="17">
        <v>0</v>
      </c>
      <c r="M198" s="17">
        <v>0</v>
      </c>
      <c r="N198" s="15">
        <f>I198/D198*100</f>
        <v>49.491737475890112</v>
      </c>
      <c r="O198" s="15">
        <v>0</v>
      </c>
      <c r="P198" s="15">
        <f>K198/F198*100</f>
        <v>49.491737475890112</v>
      </c>
      <c r="Q198" s="15">
        <v>0</v>
      </c>
      <c r="R198" s="15">
        <v>0</v>
      </c>
      <c r="S198" s="4"/>
    </row>
    <row r="199" spans="1:19" s="32" customFormat="1" ht="37.5" customHeight="1" x14ac:dyDescent="0.25">
      <c r="A199" s="28">
        <v>14</v>
      </c>
      <c r="B199" s="29" t="s">
        <v>25</v>
      </c>
      <c r="C199" s="30" t="s">
        <v>57</v>
      </c>
      <c r="D199" s="31">
        <f>D200</f>
        <v>155</v>
      </c>
      <c r="E199" s="31">
        <f t="shared" ref="E199:M199" si="109">E200</f>
        <v>0</v>
      </c>
      <c r="F199" s="31">
        <f t="shared" si="109"/>
        <v>0</v>
      </c>
      <c r="G199" s="31">
        <f t="shared" si="109"/>
        <v>155</v>
      </c>
      <c r="H199" s="31">
        <f t="shared" si="109"/>
        <v>0</v>
      </c>
      <c r="I199" s="31">
        <f t="shared" si="109"/>
        <v>98</v>
      </c>
      <c r="J199" s="31">
        <f t="shared" si="109"/>
        <v>0</v>
      </c>
      <c r="K199" s="31">
        <f t="shared" si="109"/>
        <v>0</v>
      </c>
      <c r="L199" s="31">
        <f t="shared" si="109"/>
        <v>98</v>
      </c>
      <c r="M199" s="31">
        <f t="shared" si="109"/>
        <v>0</v>
      </c>
      <c r="N199" s="31">
        <f t="shared" si="9"/>
        <v>63.225806451612897</v>
      </c>
      <c r="O199" s="31">
        <v>0</v>
      </c>
      <c r="P199" s="31">
        <v>0</v>
      </c>
      <c r="Q199" s="31">
        <f t="shared" si="11"/>
        <v>63.225806451612897</v>
      </c>
      <c r="R199" s="31">
        <v>0</v>
      </c>
    </row>
    <row r="200" spans="1:19" s="13" customFormat="1" ht="63" customHeight="1" x14ac:dyDescent="0.25">
      <c r="A200" s="49"/>
      <c r="B200" s="42" t="s">
        <v>215</v>
      </c>
      <c r="C200" s="56" t="s">
        <v>57</v>
      </c>
      <c r="D200" s="17">
        <f t="shared" si="75"/>
        <v>155</v>
      </c>
      <c r="E200" s="15">
        <v>0</v>
      </c>
      <c r="F200" s="15">
        <v>0</v>
      </c>
      <c r="G200" s="15">
        <v>155</v>
      </c>
      <c r="H200" s="15">
        <v>0</v>
      </c>
      <c r="I200" s="17">
        <f t="shared" ref="I200" si="110">J200+K200+L200</f>
        <v>98</v>
      </c>
      <c r="J200" s="15">
        <v>0</v>
      </c>
      <c r="K200" s="15">
        <v>0</v>
      </c>
      <c r="L200" s="15">
        <v>98</v>
      </c>
      <c r="M200" s="15">
        <v>0</v>
      </c>
      <c r="N200" s="15">
        <f>I200/D200*100</f>
        <v>63.225806451612897</v>
      </c>
      <c r="O200" s="15">
        <v>0</v>
      </c>
      <c r="P200" s="15">
        <v>0</v>
      </c>
      <c r="Q200" s="15">
        <f t="shared" si="11"/>
        <v>63.225806451612897</v>
      </c>
      <c r="R200" s="15">
        <v>0</v>
      </c>
    </row>
    <row r="201" spans="1:19" s="32" customFormat="1" ht="73.5" customHeight="1" x14ac:dyDescent="0.25">
      <c r="A201" s="28">
        <v>15</v>
      </c>
      <c r="B201" s="29" t="s">
        <v>26</v>
      </c>
      <c r="C201" s="30" t="s">
        <v>45</v>
      </c>
      <c r="D201" s="31">
        <f>D202+D203+D204+D205+D206+D207+D208+D209+D210+D211+D212+D213+D214+D215+D216+D217+D218+D219+D220+D221</f>
        <v>48545.600000000006</v>
      </c>
      <c r="E201" s="31">
        <f t="shared" ref="E201:M201" si="111">E202+E203+E204+E205+E206+E207+E208+E209+E210+E211+E212+E213+E214+E215+E216+E217+E218+E219+E220+E221</f>
        <v>0</v>
      </c>
      <c r="F201" s="31">
        <f t="shared" si="111"/>
        <v>6984.3</v>
      </c>
      <c r="G201" s="31">
        <f t="shared" si="111"/>
        <v>41561.30000000001</v>
      </c>
      <c r="H201" s="31">
        <f t="shared" si="111"/>
        <v>0</v>
      </c>
      <c r="I201" s="31">
        <f t="shared" si="111"/>
        <v>21121.199999999997</v>
      </c>
      <c r="J201" s="31">
        <f t="shared" si="111"/>
        <v>0</v>
      </c>
      <c r="K201" s="31">
        <f t="shared" si="111"/>
        <v>4219.2</v>
      </c>
      <c r="L201" s="31">
        <f t="shared" si="111"/>
        <v>16902</v>
      </c>
      <c r="M201" s="31">
        <f t="shared" si="111"/>
        <v>0</v>
      </c>
      <c r="N201" s="31">
        <f t="shared" si="9"/>
        <v>43.507959526713016</v>
      </c>
      <c r="O201" s="31">
        <v>0</v>
      </c>
      <c r="P201" s="31">
        <v>0</v>
      </c>
      <c r="Q201" s="31">
        <f t="shared" si="11"/>
        <v>40.667640328863619</v>
      </c>
      <c r="R201" s="31">
        <v>0</v>
      </c>
    </row>
    <row r="202" spans="1:19" s="13" customFormat="1" ht="36.75" customHeight="1" x14ac:dyDescent="0.25">
      <c r="A202" s="67"/>
      <c r="B202" s="36" t="s">
        <v>192</v>
      </c>
      <c r="C202" s="70" t="s">
        <v>45</v>
      </c>
      <c r="D202" s="17">
        <f t="shared" si="75"/>
        <v>2786.3</v>
      </c>
      <c r="E202" s="15">
        <v>0</v>
      </c>
      <c r="F202" s="34">
        <v>0</v>
      </c>
      <c r="G202" s="34">
        <v>2786.3</v>
      </c>
      <c r="H202" s="15">
        <v>0</v>
      </c>
      <c r="I202" s="17">
        <f t="shared" ref="I202:I221" si="112">J202+K202+L202</f>
        <v>1706.3</v>
      </c>
      <c r="J202" s="15">
        <v>0</v>
      </c>
      <c r="K202" s="34">
        <v>0</v>
      </c>
      <c r="L202" s="34">
        <v>1706.3</v>
      </c>
      <c r="M202" s="15">
        <v>0</v>
      </c>
      <c r="N202" s="15">
        <f t="shared" si="9"/>
        <v>61.238918996518677</v>
      </c>
      <c r="O202" s="15">
        <v>0</v>
      </c>
      <c r="P202" s="15">
        <v>0</v>
      </c>
      <c r="Q202" s="15">
        <f t="shared" si="11"/>
        <v>61.238918996518677</v>
      </c>
      <c r="R202" s="15">
        <v>0</v>
      </c>
    </row>
    <row r="203" spans="1:19" s="13" customFormat="1" ht="15" customHeight="1" x14ac:dyDescent="0.25">
      <c r="A203" s="68"/>
      <c r="B203" s="36" t="s">
        <v>193</v>
      </c>
      <c r="C203" s="71"/>
      <c r="D203" s="17">
        <f t="shared" si="75"/>
        <v>11894.1</v>
      </c>
      <c r="E203" s="15">
        <v>0</v>
      </c>
      <c r="F203" s="34">
        <v>0</v>
      </c>
      <c r="G203" s="34">
        <v>11894.1</v>
      </c>
      <c r="H203" s="15">
        <v>0</v>
      </c>
      <c r="I203" s="17">
        <f t="shared" si="112"/>
        <v>8091.1</v>
      </c>
      <c r="J203" s="15">
        <v>0</v>
      </c>
      <c r="K203" s="34">
        <v>0</v>
      </c>
      <c r="L203" s="34">
        <v>8091.1</v>
      </c>
      <c r="M203" s="15">
        <v>0</v>
      </c>
      <c r="N203" s="15">
        <f t="shared" si="9"/>
        <v>68.026164232686796</v>
      </c>
      <c r="O203" s="15">
        <v>0</v>
      </c>
      <c r="P203" s="15">
        <v>0</v>
      </c>
      <c r="Q203" s="15">
        <f t="shared" si="11"/>
        <v>68.026164232686796</v>
      </c>
      <c r="R203" s="15">
        <v>0</v>
      </c>
    </row>
    <row r="204" spans="1:19" s="13" customFormat="1" ht="29.25" customHeight="1" x14ac:dyDescent="0.25">
      <c r="A204" s="68"/>
      <c r="B204" s="36" t="s">
        <v>194</v>
      </c>
      <c r="C204" s="71"/>
      <c r="D204" s="17">
        <f t="shared" si="75"/>
        <v>894</v>
      </c>
      <c r="E204" s="15">
        <v>0</v>
      </c>
      <c r="F204" s="34">
        <v>0</v>
      </c>
      <c r="G204" s="34">
        <v>894</v>
      </c>
      <c r="H204" s="15">
        <v>0</v>
      </c>
      <c r="I204" s="17">
        <f t="shared" si="112"/>
        <v>283.89999999999998</v>
      </c>
      <c r="J204" s="15">
        <v>0</v>
      </c>
      <c r="K204" s="34">
        <v>0</v>
      </c>
      <c r="L204" s="34">
        <v>283.89999999999998</v>
      </c>
      <c r="M204" s="15">
        <v>0</v>
      </c>
      <c r="N204" s="15">
        <f t="shared" si="9"/>
        <v>31.756152125279641</v>
      </c>
      <c r="O204" s="15">
        <v>0</v>
      </c>
      <c r="P204" s="15">
        <v>0</v>
      </c>
      <c r="Q204" s="15">
        <f t="shared" si="11"/>
        <v>31.756152125279641</v>
      </c>
      <c r="R204" s="15">
        <v>0</v>
      </c>
    </row>
    <row r="205" spans="1:19" s="13" customFormat="1" ht="60.75" customHeight="1" x14ac:dyDescent="0.25">
      <c r="A205" s="68"/>
      <c r="B205" s="36" t="s">
        <v>195</v>
      </c>
      <c r="C205" s="71"/>
      <c r="D205" s="17">
        <f t="shared" si="75"/>
        <v>4268.2</v>
      </c>
      <c r="E205" s="15">
        <v>0</v>
      </c>
      <c r="F205" s="34">
        <v>0</v>
      </c>
      <c r="G205" s="34">
        <v>4268.2</v>
      </c>
      <c r="H205" s="15">
        <v>0</v>
      </c>
      <c r="I205" s="17">
        <f t="shared" si="112"/>
        <v>3940.5</v>
      </c>
      <c r="J205" s="15">
        <v>0</v>
      </c>
      <c r="K205" s="34">
        <v>0</v>
      </c>
      <c r="L205" s="34">
        <v>3940.5</v>
      </c>
      <c r="M205" s="15">
        <v>0</v>
      </c>
      <c r="N205" s="15">
        <f t="shared" si="9"/>
        <v>92.322290426877842</v>
      </c>
      <c r="O205" s="15">
        <v>0</v>
      </c>
      <c r="P205" s="15">
        <v>0</v>
      </c>
      <c r="Q205" s="15">
        <f t="shared" si="11"/>
        <v>92.322290426877842</v>
      </c>
      <c r="R205" s="15">
        <v>0</v>
      </c>
    </row>
    <row r="206" spans="1:19" s="13" customFormat="1" ht="38.25" customHeight="1" x14ac:dyDescent="0.25">
      <c r="A206" s="68"/>
      <c r="B206" s="35" t="s">
        <v>196</v>
      </c>
      <c r="C206" s="71"/>
      <c r="D206" s="17">
        <f t="shared" si="75"/>
        <v>149.30000000000001</v>
      </c>
      <c r="E206" s="15">
        <v>0</v>
      </c>
      <c r="F206" s="34">
        <v>0</v>
      </c>
      <c r="G206" s="34">
        <v>149.30000000000001</v>
      </c>
      <c r="H206" s="15">
        <v>0</v>
      </c>
      <c r="I206" s="17">
        <f t="shared" si="112"/>
        <v>149.30000000000001</v>
      </c>
      <c r="J206" s="15">
        <v>0</v>
      </c>
      <c r="K206" s="34">
        <v>0</v>
      </c>
      <c r="L206" s="34">
        <v>149.30000000000001</v>
      </c>
      <c r="M206" s="15">
        <v>0</v>
      </c>
      <c r="N206" s="15">
        <f t="shared" si="9"/>
        <v>100</v>
      </c>
      <c r="O206" s="15">
        <v>0</v>
      </c>
      <c r="P206" s="15">
        <v>0</v>
      </c>
      <c r="Q206" s="15">
        <f t="shared" si="11"/>
        <v>100</v>
      </c>
      <c r="R206" s="15">
        <v>0</v>
      </c>
    </row>
    <row r="207" spans="1:19" s="13" customFormat="1" ht="27.75" customHeight="1" x14ac:dyDescent="0.25">
      <c r="A207" s="68"/>
      <c r="B207" s="36" t="s">
        <v>197</v>
      </c>
      <c r="C207" s="71"/>
      <c r="D207" s="17">
        <f t="shared" si="75"/>
        <v>7849.8</v>
      </c>
      <c r="E207" s="15">
        <v>0</v>
      </c>
      <c r="F207" s="34">
        <v>0</v>
      </c>
      <c r="G207" s="34">
        <v>7849.8</v>
      </c>
      <c r="H207" s="15">
        <v>0</v>
      </c>
      <c r="I207" s="17">
        <f t="shared" si="112"/>
        <v>2495.6999999999998</v>
      </c>
      <c r="J207" s="15">
        <v>0</v>
      </c>
      <c r="K207" s="34">
        <v>0</v>
      </c>
      <c r="L207" s="34">
        <v>2495.6999999999998</v>
      </c>
      <c r="M207" s="15">
        <v>0</v>
      </c>
      <c r="N207" s="15">
        <f t="shared" si="9"/>
        <v>31.793166704884197</v>
      </c>
      <c r="O207" s="15">
        <v>0</v>
      </c>
      <c r="P207" s="15">
        <v>0</v>
      </c>
      <c r="Q207" s="15">
        <f t="shared" si="11"/>
        <v>31.793166704884197</v>
      </c>
      <c r="R207" s="15">
        <v>0</v>
      </c>
    </row>
    <row r="208" spans="1:19" s="13" customFormat="1" ht="24.75" customHeight="1" x14ac:dyDescent="0.25">
      <c r="A208" s="68"/>
      <c r="B208" s="36" t="s">
        <v>198</v>
      </c>
      <c r="C208" s="71"/>
      <c r="D208" s="17">
        <f t="shared" si="75"/>
        <v>6147.4</v>
      </c>
      <c r="E208" s="15">
        <v>0</v>
      </c>
      <c r="F208" s="34">
        <v>0</v>
      </c>
      <c r="G208" s="34">
        <v>6147.4</v>
      </c>
      <c r="H208" s="15">
        <v>0</v>
      </c>
      <c r="I208" s="17">
        <f t="shared" si="112"/>
        <v>44</v>
      </c>
      <c r="J208" s="15">
        <v>0</v>
      </c>
      <c r="K208" s="34">
        <v>0</v>
      </c>
      <c r="L208" s="34">
        <v>44</v>
      </c>
      <c r="M208" s="15">
        <v>0</v>
      </c>
      <c r="N208" s="15">
        <f t="shared" si="9"/>
        <v>0.7157497478608843</v>
      </c>
      <c r="O208" s="15">
        <v>0</v>
      </c>
      <c r="P208" s="15">
        <v>0</v>
      </c>
      <c r="Q208" s="15">
        <f t="shared" si="11"/>
        <v>0.7157497478608843</v>
      </c>
      <c r="R208" s="15">
        <v>0</v>
      </c>
    </row>
    <row r="209" spans="1:18" s="13" customFormat="1" ht="26.25" customHeight="1" x14ac:dyDescent="0.25">
      <c r="A209" s="68"/>
      <c r="B209" s="36" t="s">
        <v>199</v>
      </c>
      <c r="C209" s="71"/>
      <c r="D209" s="17">
        <f t="shared" si="75"/>
        <v>89.3</v>
      </c>
      <c r="E209" s="15">
        <v>0</v>
      </c>
      <c r="F209" s="34">
        <v>0</v>
      </c>
      <c r="G209" s="34">
        <v>89.3</v>
      </c>
      <c r="H209" s="15">
        <v>0</v>
      </c>
      <c r="I209" s="17">
        <f t="shared" si="112"/>
        <v>0</v>
      </c>
      <c r="J209" s="15">
        <v>0</v>
      </c>
      <c r="K209" s="34">
        <v>0</v>
      </c>
      <c r="L209" s="34">
        <v>0</v>
      </c>
      <c r="M209" s="15">
        <v>0</v>
      </c>
      <c r="N209" s="15">
        <f t="shared" si="9"/>
        <v>0</v>
      </c>
      <c r="O209" s="15">
        <v>0</v>
      </c>
      <c r="P209" s="15">
        <v>0</v>
      </c>
      <c r="Q209" s="15">
        <f t="shared" si="11"/>
        <v>0</v>
      </c>
      <c r="R209" s="15">
        <v>0</v>
      </c>
    </row>
    <row r="210" spans="1:18" s="13" customFormat="1" ht="27" customHeight="1" x14ac:dyDescent="0.25">
      <c r="A210" s="68"/>
      <c r="B210" s="36" t="s">
        <v>200</v>
      </c>
      <c r="C210" s="71"/>
      <c r="D210" s="17">
        <f t="shared" si="75"/>
        <v>2062.3000000000002</v>
      </c>
      <c r="E210" s="15">
        <v>0</v>
      </c>
      <c r="F210" s="34">
        <v>0</v>
      </c>
      <c r="G210" s="34">
        <v>2062.3000000000002</v>
      </c>
      <c r="H210" s="15">
        <v>0</v>
      </c>
      <c r="I210" s="17">
        <f t="shared" si="112"/>
        <v>0</v>
      </c>
      <c r="J210" s="15">
        <v>0</v>
      </c>
      <c r="K210" s="34">
        <v>0</v>
      </c>
      <c r="L210" s="34">
        <v>0</v>
      </c>
      <c r="M210" s="15">
        <v>0</v>
      </c>
      <c r="N210" s="15">
        <f t="shared" si="9"/>
        <v>0</v>
      </c>
      <c r="O210" s="15">
        <v>0</v>
      </c>
      <c r="P210" s="15">
        <v>0</v>
      </c>
      <c r="Q210" s="15">
        <f t="shared" si="11"/>
        <v>0</v>
      </c>
      <c r="R210" s="15">
        <v>0</v>
      </c>
    </row>
    <row r="211" spans="1:18" s="13" customFormat="1" ht="25.5" customHeight="1" x14ac:dyDescent="0.25">
      <c r="A211" s="68"/>
      <c r="B211" s="36" t="s">
        <v>201</v>
      </c>
      <c r="C211" s="71"/>
      <c r="D211" s="17">
        <f t="shared" si="75"/>
        <v>2551.4</v>
      </c>
      <c r="E211" s="15">
        <v>0</v>
      </c>
      <c r="F211" s="34">
        <v>0</v>
      </c>
      <c r="G211" s="34">
        <v>2551.4</v>
      </c>
      <c r="H211" s="15">
        <v>0</v>
      </c>
      <c r="I211" s="17">
        <f t="shared" si="112"/>
        <v>0</v>
      </c>
      <c r="J211" s="15">
        <v>0</v>
      </c>
      <c r="K211" s="34">
        <v>0</v>
      </c>
      <c r="L211" s="34">
        <v>0</v>
      </c>
      <c r="M211" s="15">
        <v>0</v>
      </c>
      <c r="N211" s="15">
        <f t="shared" si="9"/>
        <v>0</v>
      </c>
      <c r="O211" s="15">
        <v>0</v>
      </c>
      <c r="P211" s="15">
        <v>0</v>
      </c>
      <c r="Q211" s="15">
        <f t="shared" si="11"/>
        <v>0</v>
      </c>
      <c r="R211" s="15">
        <v>0</v>
      </c>
    </row>
    <row r="212" spans="1:18" s="13" customFormat="1" ht="36.75" customHeight="1" x14ac:dyDescent="0.25">
      <c r="A212" s="68"/>
      <c r="B212" s="36" t="s">
        <v>202</v>
      </c>
      <c r="C212" s="71"/>
      <c r="D212" s="17">
        <f t="shared" si="75"/>
        <v>1712.3</v>
      </c>
      <c r="E212" s="15">
        <v>0</v>
      </c>
      <c r="F212" s="34">
        <v>1700</v>
      </c>
      <c r="G212" s="34">
        <v>12.3</v>
      </c>
      <c r="H212" s="15">
        <v>0</v>
      </c>
      <c r="I212" s="17">
        <f t="shared" si="112"/>
        <v>0</v>
      </c>
      <c r="J212" s="15">
        <v>0</v>
      </c>
      <c r="K212" s="34">
        <v>0</v>
      </c>
      <c r="L212" s="34">
        <v>0</v>
      </c>
      <c r="M212" s="15">
        <v>0</v>
      </c>
      <c r="N212" s="15">
        <f t="shared" si="9"/>
        <v>0</v>
      </c>
      <c r="O212" s="15">
        <v>0</v>
      </c>
      <c r="P212" s="15">
        <f t="shared" ref="P212:P213" si="113">K212/F212*100</f>
        <v>0</v>
      </c>
      <c r="Q212" s="15">
        <f t="shared" si="11"/>
        <v>0</v>
      </c>
      <c r="R212" s="15">
        <v>0</v>
      </c>
    </row>
    <row r="213" spans="1:18" s="13" customFormat="1" ht="48" customHeight="1" x14ac:dyDescent="0.25">
      <c r="A213" s="68"/>
      <c r="B213" s="36" t="s">
        <v>203</v>
      </c>
      <c r="C213" s="71"/>
      <c r="D213" s="17">
        <f t="shared" si="75"/>
        <v>5498.2</v>
      </c>
      <c r="E213" s="15">
        <v>0</v>
      </c>
      <c r="F213" s="34">
        <v>5284.3</v>
      </c>
      <c r="G213" s="34">
        <v>213.9</v>
      </c>
      <c r="H213" s="15">
        <v>0</v>
      </c>
      <c r="I213" s="17">
        <f t="shared" si="112"/>
        <v>4402.3999999999996</v>
      </c>
      <c r="J213" s="15">
        <v>0</v>
      </c>
      <c r="K213" s="34">
        <v>4219.2</v>
      </c>
      <c r="L213" s="34">
        <v>183.2</v>
      </c>
      <c r="M213" s="15">
        <v>0</v>
      </c>
      <c r="N213" s="15">
        <f t="shared" si="9"/>
        <v>80.069841038885443</v>
      </c>
      <c r="O213" s="15">
        <v>0</v>
      </c>
      <c r="P213" s="15">
        <f t="shared" si="113"/>
        <v>79.844066385330123</v>
      </c>
      <c r="Q213" s="15">
        <f t="shared" si="11"/>
        <v>85.647498831229541</v>
      </c>
      <c r="R213" s="15">
        <v>0</v>
      </c>
    </row>
    <row r="214" spans="1:18" s="13" customFormat="1" ht="51" customHeight="1" x14ac:dyDescent="0.25">
      <c r="A214" s="68"/>
      <c r="B214" s="36" t="s">
        <v>204</v>
      </c>
      <c r="C214" s="71"/>
      <c r="D214" s="17">
        <f t="shared" si="75"/>
        <v>10</v>
      </c>
      <c r="E214" s="15">
        <v>0</v>
      </c>
      <c r="F214" s="34">
        <v>0</v>
      </c>
      <c r="G214" s="34">
        <v>10</v>
      </c>
      <c r="H214" s="15">
        <v>0</v>
      </c>
      <c r="I214" s="17">
        <f t="shared" si="112"/>
        <v>4</v>
      </c>
      <c r="J214" s="15">
        <v>0</v>
      </c>
      <c r="K214" s="34">
        <v>0</v>
      </c>
      <c r="L214" s="34">
        <v>4</v>
      </c>
      <c r="M214" s="15">
        <v>0</v>
      </c>
      <c r="N214" s="15">
        <f t="shared" si="9"/>
        <v>40</v>
      </c>
      <c r="O214" s="15">
        <v>0</v>
      </c>
      <c r="P214" s="15">
        <v>0</v>
      </c>
      <c r="Q214" s="15">
        <f t="shared" si="11"/>
        <v>40</v>
      </c>
      <c r="R214" s="15">
        <v>0</v>
      </c>
    </row>
    <row r="215" spans="1:18" s="13" customFormat="1" ht="51" customHeight="1" x14ac:dyDescent="0.25">
      <c r="A215" s="68"/>
      <c r="B215" s="36" t="s">
        <v>350</v>
      </c>
      <c r="C215" s="71"/>
      <c r="D215" s="17">
        <f t="shared" ref="D215" si="114">E215+F215+G215</f>
        <v>10</v>
      </c>
      <c r="E215" s="15">
        <v>0</v>
      </c>
      <c r="F215" s="34">
        <v>0</v>
      </c>
      <c r="G215" s="34">
        <v>10</v>
      </c>
      <c r="H215" s="15">
        <v>0</v>
      </c>
      <c r="I215" s="17">
        <f t="shared" si="112"/>
        <v>4</v>
      </c>
      <c r="J215" s="15">
        <v>0</v>
      </c>
      <c r="K215" s="34">
        <v>0</v>
      </c>
      <c r="L215" s="34">
        <v>4</v>
      </c>
      <c r="M215" s="15">
        <v>0</v>
      </c>
      <c r="N215" s="15">
        <f t="shared" ref="N215:N221" si="115">I215/D215*100</f>
        <v>40</v>
      </c>
      <c r="O215" s="15">
        <v>0</v>
      </c>
      <c r="P215" s="15">
        <v>0</v>
      </c>
      <c r="Q215" s="15">
        <f t="shared" ref="Q215:Q221" si="116">L215/G215*100</f>
        <v>40</v>
      </c>
      <c r="R215" s="15">
        <v>0</v>
      </c>
    </row>
    <row r="216" spans="1:18" s="13" customFormat="1" ht="39.75" customHeight="1" x14ac:dyDescent="0.25">
      <c r="A216" s="68"/>
      <c r="B216" s="36" t="s">
        <v>351</v>
      </c>
      <c r="C216" s="71"/>
      <c r="D216" s="17">
        <f t="shared" ref="D216:D221" si="117">E216+F216+G216</f>
        <v>178.8</v>
      </c>
      <c r="E216" s="15">
        <v>0</v>
      </c>
      <c r="F216" s="34">
        <v>0</v>
      </c>
      <c r="G216" s="34">
        <v>178.8</v>
      </c>
      <c r="H216" s="17">
        <f t="shared" ref="H216:H221" si="118">I216+J216+K216</f>
        <v>0</v>
      </c>
      <c r="I216" s="17">
        <f t="shared" si="112"/>
        <v>0</v>
      </c>
      <c r="J216" s="15">
        <v>0</v>
      </c>
      <c r="K216" s="34">
        <v>0</v>
      </c>
      <c r="L216" s="34">
        <v>0</v>
      </c>
      <c r="M216" s="34">
        <v>0</v>
      </c>
      <c r="N216" s="15">
        <f t="shared" si="115"/>
        <v>0</v>
      </c>
      <c r="O216" s="15">
        <v>0</v>
      </c>
      <c r="P216" s="15">
        <v>0</v>
      </c>
      <c r="Q216" s="15">
        <f t="shared" si="116"/>
        <v>0</v>
      </c>
      <c r="R216" s="15">
        <v>0</v>
      </c>
    </row>
    <row r="217" spans="1:18" s="13" customFormat="1" ht="39" customHeight="1" x14ac:dyDescent="0.25">
      <c r="A217" s="68"/>
      <c r="B217" s="36" t="s">
        <v>352</v>
      </c>
      <c r="C217" s="71"/>
      <c r="D217" s="17">
        <f t="shared" si="117"/>
        <v>79</v>
      </c>
      <c r="E217" s="15">
        <v>0</v>
      </c>
      <c r="F217" s="34">
        <v>0</v>
      </c>
      <c r="G217" s="34">
        <v>79</v>
      </c>
      <c r="H217" s="17">
        <f t="shared" si="118"/>
        <v>0</v>
      </c>
      <c r="I217" s="17">
        <f t="shared" si="112"/>
        <v>0</v>
      </c>
      <c r="J217" s="15">
        <v>0</v>
      </c>
      <c r="K217" s="34">
        <v>0</v>
      </c>
      <c r="L217" s="34">
        <v>0</v>
      </c>
      <c r="M217" s="34">
        <v>0</v>
      </c>
      <c r="N217" s="15">
        <f t="shared" si="115"/>
        <v>0</v>
      </c>
      <c r="O217" s="15">
        <v>0</v>
      </c>
      <c r="P217" s="15">
        <v>0</v>
      </c>
      <c r="Q217" s="15">
        <f t="shared" si="116"/>
        <v>0</v>
      </c>
      <c r="R217" s="15">
        <v>0</v>
      </c>
    </row>
    <row r="218" spans="1:18" s="13" customFormat="1" ht="24.75" customHeight="1" x14ac:dyDescent="0.25">
      <c r="A218" s="68"/>
      <c r="B218" s="36" t="s">
        <v>353</v>
      </c>
      <c r="C218" s="71"/>
      <c r="D218" s="17">
        <f t="shared" si="117"/>
        <v>13.5</v>
      </c>
      <c r="E218" s="15">
        <v>0</v>
      </c>
      <c r="F218" s="34">
        <v>0</v>
      </c>
      <c r="G218" s="34">
        <v>13.5</v>
      </c>
      <c r="H218" s="17">
        <f t="shared" si="118"/>
        <v>0</v>
      </c>
      <c r="I218" s="17">
        <f t="shared" si="112"/>
        <v>0</v>
      </c>
      <c r="J218" s="15">
        <v>0</v>
      </c>
      <c r="K218" s="34">
        <v>0</v>
      </c>
      <c r="L218" s="34">
        <v>0</v>
      </c>
      <c r="M218" s="34">
        <v>0</v>
      </c>
      <c r="N218" s="15">
        <f t="shared" si="115"/>
        <v>0</v>
      </c>
      <c r="O218" s="15">
        <v>0</v>
      </c>
      <c r="P218" s="15">
        <v>0</v>
      </c>
      <c r="Q218" s="15">
        <f t="shared" si="116"/>
        <v>0</v>
      </c>
      <c r="R218" s="15">
        <v>0</v>
      </c>
    </row>
    <row r="219" spans="1:18" s="13" customFormat="1" ht="51" customHeight="1" x14ac:dyDescent="0.25">
      <c r="A219" s="68"/>
      <c r="B219" s="36" t="s">
        <v>354</v>
      </c>
      <c r="C219" s="71"/>
      <c r="D219" s="17">
        <f t="shared" si="117"/>
        <v>100</v>
      </c>
      <c r="E219" s="15">
        <v>0</v>
      </c>
      <c r="F219" s="34">
        <v>0</v>
      </c>
      <c r="G219" s="34">
        <v>100</v>
      </c>
      <c r="H219" s="17">
        <f t="shared" si="118"/>
        <v>0</v>
      </c>
      <c r="I219" s="17">
        <f t="shared" si="112"/>
        <v>0</v>
      </c>
      <c r="J219" s="15">
        <v>0</v>
      </c>
      <c r="K219" s="34">
        <v>0</v>
      </c>
      <c r="L219" s="34">
        <v>0</v>
      </c>
      <c r="M219" s="34">
        <v>0</v>
      </c>
      <c r="N219" s="15">
        <f t="shared" si="115"/>
        <v>0</v>
      </c>
      <c r="O219" s="15">
        <v>0</v>
      </c>
      <c r="P219" s="15">
        <v>0</v>
      </c>
      <c r="Q219" s="15">
        <f t="shared" si="116"/>
        <v>0</v>
      </c>
      <c r="R219" s="15">
        <v>0</v>
      </c>
    </row>
    <row r="220" spans="1:18" s="13" customFormat="1" ht="51" customHeight="1" x14ac:dyDescent="0.25">
      <c r="A220" s="68"/>
      <c r="B220" s="36" t="s">
        <v>355</v>
      </c>
      <c r="C220" s="71"/>
      <c r="D220" s="17">
        <f t="shared" si="117"/>
        <v>2151.6999999999998</v>
      </c>
      <c r="E220" s="15">
        <v>0</v>
      </c>
      <c r="F220" s="34">
        <v>0</v>
      </c>
      <c r="G220" s="34">
        <v>2151.6999999999998</v>
      </c>
      <c r="H220" s="17">
        <f t="shared" si="118"/>
        <v>0</v>
      </c>
      <c r="I220" s="17">
        <f t="shared" si="112"/>
        <v>0</v>
      </c>
      <c r="J220" s="15">
        <v>0</v>
      </c>
      <c r="K220" s="34">
        <v>0</v>
      </c>
      <c r="L220" s="34">
        <v>0</v>
      </c>
      <c r="M220" s="34">
        <v>0</v>
      </c>
      <c r="N220" s="15">
        <f t="shared" si="115"/>
        <v>0</v>
      </c>
      <c r="O220" s="15">
        <v>0</v>
      </c>
      <c r="P220" s="15">
        <v>0</v>
      </c>
      <c r="Q220" s="15">
        <f t="shared" si="116"/>
        <v>0</v>
      </c>
      <c r="R220" s="15">
        <v>0</v>
      </c>
    </row>
    <row r="221" spans="1:18" s="13" customFormat="1" ht="51" customHeight="1" x14ac:dyDescent="0.25">
      <c r="A221" s="69"/>
      <c r="B221" s="36" t="s">
        <v>356</v>
      </c>
      <c r="C221" s="72"/>
      <c r="D221" s="17">
        <f t="shared" si="117"/>
        <v>100</v>
      </c>
      <c r="E221" s="15">
        <v>0</v>
      </c>
      <c r="F221" s="34">
        <v>0</v>
      </c>
      <c r="G221" s="34">
        <v>100</v>
      </c>
      <c r="H221" s="17">
        <f t="shared" si="118"/>
        <v>0</v>
      </c>
      <c r="I221" s="17">
        <f t="shared" si="112"/>
        <v>0</v>
      </c>
      <c r="J221" s="15">
        <v>0</v>
      </c>
      <c r="K221" s="34">
        <v>0</v>
      </c>
      <c r="L221" s="34">
        <v>0</v>
      </c>
      <c r="M221" s="34">
        <v>0</v>
      </c>
      <c r="N221" s="15">
        <f t="shared" si="115"/>
        <v>0</v>
      </c>
      <c r="O221" s="15">
        <v>0</v>
      </c>
      <c r="P221" s="15">
        <v>0</v>
      </c>
      <c r="Q221" s="15">
        <f t="shared" si="116"/>
        <v>0</v>
      </c>
      <c r="R221" s="15">
        <v>0</v>
      </c>
    </row>
    <row r="222" spans="1:18" s="32" customFormat="1" ht="101.25" customHeight="1" x14ac:dyDescent="0.25">
      <c r="A222" s="28">
        <v>16</v>
      </c>
      <c r="B222" s="29" t="s">
        <v>27</v>
      </c>
      <c r="C222" s="30" t="s">
        <v>50</v>
      </c>
      <c r="D222" s="31">
        <f>D223+D227</f>
        <v>3720.3</v>
      </c>
      <c r="E222" s="31">
        <f t="shared" ref="E222:M222" si="119">E223+E227</f>
        <v>0</v>
      </c>
      <c r="F222" s="31">
        <f t="shared" si="119"/>
        <v>0</v>
      </c>
      <c r="G222" s="31">
        <f t="shared" si="119"/>
        <v>3720.3</v>
      </c>
      <c r="H222" s="31">
        <f t="shared" si="119"/>
        <v>0</v>
      </c>
      <c r="I222" s="31">
        <f t="shared" si="119"/>
        <v>25</v>
      </c>
      <c r="J222" s="31">
        <f t="shared" si="119"/>
        <v>0</v>
      </c>
      <c r="K222" s="31">
        <f t="shared" si="119"/>
        <v>0</v>
      </c>
      <c r="L222" s="31">
        <f t="shared" si="119"/>
        <v>25</v>
      </c>
      <c r="M222" s="31">
        <f t="shared" si="119"/>
        <v>0</v>
      </c>
      <c r="N222" s="31">
        <f t="shared" si="9"/>
        <v>0.6719888181060667</v>
      </c>
      <c r="O222" s="31">
        <v>0</v>
      </c>
      <c r="P222" s="31">
        <v>0</v>
      </c>
      <c r="Q222" s="31">
        <f t="shared" si="11"/>
        <v>0.6719888181060667</v>
      </c>
      <c r="R222" s="31">
        <v>0</v>
      </c>
    </row>
    <row r="223" spans="1:18" s="40" customFormat="1" ht="49.5" customHeight="1" x14ac:dyDescent="0.25">
      <c r="A223" s="74"/>
      <c r="B223" s="38" t="s">
        <v>68</v>
      </c>
      <c r="C223" s="76" t="s">
        <v>50</v>
      </c>
      <c r="D223" s="39">
        <f>D224+D225+D226</f>
        <v>165</v>
      </c>
      <c r="E223" s="39">
        <f t="shared" ref="E223:M223" si="120">E224+E225+E226</f>
        <v>0</v>
      </c>
      <c r="F223" s="39">
        <f t="shared" si="120"/>
        <v>0</v>
      </c>
      <c r="G223" s="39">
        <f t="shared" si="120"/>
        <v>165</v>
      </c>
      <c r="H223" s="39">
        <f t="shared" si="120"/>
        <v>0</v>
      </c>
      <c r="I223" s="39">
        <f t="shared" si="120"/>
        <v>25</v>
      </c>
      <c r="J223" s="39">
        <f t="shared" si="120"/>
        <v>0</v>
      </c>
      <c r="K223" s="39">
        <f t="shared" si="120"/>
        <v>0</v>
      </c>
      <c r="L223" s="39">
        <f t="shared" si="120"/>
        <v>25</v>
      </c>
      <c r="M223" s="39">
        <f t="shared" si="120"/>
        <v>0</v>
      </c>
      <c r="N223" s="39">
        <f t="shared" ref="N223:N226" si="121">I223/D223*100</f>
        <v>15.151515151515152</v>
      </c>
      <c r="O223" s="39">
        <v>0</v>
      </c>
      <c r="P223" s="39">
        <v>0</v>
      </c>
      <c r="Q223" s="39">
        <f t="shared" ref="Q223:Q226" si="122">L223/G223*100</f>
        <v>15.151515151515152</v>
      </c>
      <c r="R223" s="39">
        <v>0</v>
      </c>
    </row>
    <row r="224" spans="1:18" s="12" customFormat="1" ht="27.75" customHeight="1" x14ac:dyDescent="0.25">
      <c r="A224" s="74"/>
      <c r="B224" s="44" t="s">
        <v>207</v>
      </c>
      <c r="C224" s="76"/>
      <c r="D224" s="17">
        <f t="shared" si="75"/>
        <v>65</v>
      </c>
      <c r="E224" s="17">
        <v>0</v>
      </c>
      <c r="F224" s="17">
        <v>0</v>
      </c>
      <c r="G224" s="34">
        <v>65</v>
      </c>
      <c r="H224" s="17">
        <v>0</v>
      </c>
      <c r="I224" s="17">
        <f t="shared" ref="I224:I226" si="123">J224+K224+L224</f>
        <v>0</v>
      </c>
      <c r="J224" s="17">
        <v>0</v>
      </c>
      <c r="K224" s="17">
        <v>0</v>
      </c>
      <c r="L224" s="34">
        <v>0</v>
      </c>
      <c r="M224" s="17">
        <v>0</v>
      </c>
      <c r="N224" s="15">
        <f t="shared" si="121"/>
        <v>0</v>
      </c>
      <c r="O224" s="15">
        <v>0</v>
      </c>
      <c r="P224" s="15">
        <v>0</v>
      </c>
      <c r="Q224" s="15">
        <f t="shared" si="122"/>
        <v>0</v>
      </c>
      <c r="R224" s="15">
        <v>0</v>
      </c>
    </row>
    <row r="225" spans="1:18" s="12" customFormat="1" ht="38.25" customHeight="1" x14ac:dyDescent="0.25">
      <c r="A225" s="74"/>
      <c r="B225" s="44" t="s">
        <v>208</v>
      </c>
      <c r="C225" s="76"/>
      <c r="D225" s="17">
        <f t="shared" si="75"/>
        <v>50</v>
      </c>
      <c r="E225" s="17">
        <v>0</v>
      </c>
      <c r="F225" s="17">
        <v>0</v>
      </c>
      <c r="G225" s="34">
        <v>50</v>
      </c>
      <c r="H225" s="17">
        <v>0</v>
      </c>
      <c r="I225" s="17">
        <f t="shared" si="123"/>
        <v>0</v>
      </c>
      <c r="J225" s="17">
        <v>0</v>
      </c>
      <c r="K225" s="17">
        <v>0</v>
      </c>
      <c r="L225" s="34">
        <v>0</v>
      </c>
      <c r="M225" s="17">
        <v>0</v>
      </c>
      <c r="N225" s="15">
        <f t="shared" si="121"/>
        <v>0</v>
      </c>
      <c r="O225" s="15">
        <v>0</v>
      </c>
      <c r="P225" s="15">
        <v>0</v>
      </c>
      <c r="Q225" s="15">
        <f t="shared" si="122"/>
        <v>0</v>
      </c>
      <c r="R225" s="15">
        <v>0</v>
      </c>
    </row>
    <row r="226" spans="1:18" s="12" customFormat="1" ht="28.5" customHeight="1" x14ac:dyDescent="0.25">
      <c r="A226" s="74"/>
      <c r="B226" s="44" t="s">
        <v>209</v>
      </c>
      <c r="C226" s="76"/>
      <c r="D226" s="17">
        <f t="shared" si="75"/>
        <v>50</v>
      </c>
      <c r="E226" s="17">
        <v>0</v>
      </c>
      <c r="F226" s="17">
        <v>0</v>
      </c>
      <c r="G226" s="34">
        <v>50</v>
      </c>
      <c r="H226" s="17">
        <v>0</v>
      </c>
      <c r="I226" s="17">
        <f t="shared" si="123"/>
        <v>25</v>
      </c>
      <c r="J226" s="17">
        <v>0</v>
      </c>
      <c r="K226" s="17">
        <v>0</v>
      </c>
      <c r="L226" s="34">
        <v>25</v>
      </c>
      <c r="M226" s="17">
        <v>0</v>
      </c>
      <c r="N226" s="15">
        <f t="shared" si="121"/>
        <v>50</v>
      </c>
      <c r="O226" s="15">
        <v>0</v>
      </c>
      <c r="P226" s="15">
        <v>0</v>
      </c>
      <c r="Q226" s="15">
        <f t="shared" si="122"/>
        <v>50</v>
      </c>
      <c r="R226" s="15">
        <v>0</v>
      </c>
    </row>
    <row r="227" spans="1:18" s="40" customFormat="1" ht="39" customHeight="1" x14ac:dyDescent="0.25">
      <c r="A227" s="64"/>
      <c r="B227" s="38" t="s">
        <v>69</v>
      </c>
      <c r="C227" s="61" t="s">
        <v>50</v>
      </c>
      <c r="D227" s="39">
        <f>D228+D229</f>
        <v>3555.3</v>
      </c>
      <c r="E227" s="39">
        <f t="shared" ref="E227:H227" si="124">E228+E229</f>
        <v>0</v>
      </c>
      <c r="F227" s="39">
        <f t="shared" si="124"/>
        <v>0</v>
      </c>
      <c r="G227" s="39">
        <f t="shared" si="124"/>
        <v>3555.3</v>
      </c>
      <c r="H227" s="39">
        <f t="shared" si="124"/>
        <v>0</v>
      </c>
      <c r="I227" s="39">
        <f>I228+I229</f>
        <v>0</v>
      </c>
      <c r="J227" s="39">
        <f t="shared" ref="J227:M227" si="125">J228+J229</f>
        <v>0</v>
      </c>
      <c r="K227" s="39">
        <f t="shared" si="125"/>
        <v>0</v>
      </c>
      <c r="L227" s="39">
        <f t="shared" si="125"/>
        <v>0</v>
      </c>
      <c r="M227" s="39">
        <f t="shared" si="125"/>
        <v>0</v>
      </c>
      <c r="N227" s="39">
        <f t="shared" ref="N227" si="126">I227/D227*100</f>
        <v>0</v>
      </c>
      <c r="O227" s="39">
        <v>0</v>
      </c>
      <c r="P227" s="39">
        <v>0</v>
      </c>
      <c r="Q227" s="39">
        <f t="shared" ref="Q227:Q228" si="127">L227/G227*100</f>
        <v>0</v>
      </c>
      <c r="R227" s="39">
        <v>0</v>
      </c>
    </row>
    <row r="228" spans="1:18" s="12" customFormat="1" ht="60.75" customHeight="1" x14ac:dyDescent="0.25">
      <c r="A228" s="65"/>
      <c r="B228" s="44" t="s">
        <v>210</v>
      </c>
      <c r="C228" s="62"/>
      <c r="D228" s="17">
        <f t="shared" ref="D228" si="128">E228+F228+G228</f>
        <v>1555.3</v>
      </c>
      <c r="E228" s="17">
        <v>0</v>
      </c>
      <c r="F228" s="17">
        <v>0</v>
      </c>
      <c r="G228" s="17">
        <v>1555.3</v>
      </c>
      <c r="H228" s="17">
        <v>0</v>
      </c>
      <c r="I228" s="17">
        <f t="shared" ref="I228:I229" si="129">J228+K228+L228</f>
        <v>0</v>
      </c>
      <c r="J228" s="17">
        <v>0</v>
      </c>
      <c r="K228" s="17">
        <v>0</v>
      </c>
      <c r="L228" s="17">
        <v>0</v>
      </c>
      <c r="M228" s="17">
        <v>0</v>
      </c>
      <c r="N228" s="15">
        <f>I228/D228*100</f>
        <v>0</v>
      </c>
      <c r="O228" s="15">
        <v>0</v>
      </c>
      <c r="P228" s="15">
        <v>0</v>
      </c>
      <c r="Q228" s="15">
        <f t="shared" si="127"/>
        <v>0</v>
      </c>
      <c r="R228" s="15">
        <v>0</v>
      </c>
    </row>
    <row r="229" spans="1:18" s="12" customFormat="1" ht="27" customHeight="1" x14ac:dyDescent="0.25">
      <c r="A229" s="66"/>
      <c r="B229" s="44" t="s">
        <v>349</v>
      </c>
      <c r="C229" s="63"/>
      <c r="D229" s="17">
        <f t="shared" ref="D229" si="130">E229+F229+G229</f>
        <v>2000</v>
      </c>
      <c r="E229" s="17">
        <v>0</v>
      </c>
      <c r="F229" s="17">
        <v>0</v>
      </c>
      <c r="G229" s="17">
        <v>2000</v>
      </c>
      <c r="H229" s="17">
        <v>0</v>
      </c>
      <c r="I229" s="17">
        <f t="shared" si="129"/>
        <v>0</v>
      </c>
      <c r="J229" s="17">
        <v>0</v>
      </c>
      <c r="K229" s="17">
        <v>0</v>
      </c>
      <c r="L229" s="17">
        <v>0</v>
      </c>
      <c r="M229" s="17">
        <v>0</v>
      </c>
      <c r="N229" s="15">
        <f>I229/D229*100</f>
        <v>0</v>
      </c>
      <c r="O229" s="15">
        <v>0</v>
      </c>
      <c r="P229" s="15">
        <v>0</v>
      </c>
      <c r="Q229" s="15">
        <f t="shared" ref="Q229" si="131">L229/G229*100</f>
        <v>0</v>
      </c>
      <c r="R229" s="15">
        <v>0</v>
      </c>
    </row>
    <row r="230" spans="1:18" s="32" customFormat="1" ht="102" customHeight="1" x14ac:dyDescent="0.25">
      <c r="A230" s="28">
        <v>17</v>
      </c>
      <c r="B230" s="29" t="s">
        <v>28</v>
      </c>
      <c r="C230" s="30" t="s">
        <v>50</v>
      </c>
      <c r="D230" s="31">
        <f>D231+D233+D234+D235+D232</f>
        <v>148865.29999999999</v>
      </c>
      <c r="E230" s="31">
        <f t="shared" ref="E230:M230" si="132">E231+E233+E234+E235+E232</f>
        <v>0</v>
      </c>
      <c r="F230" s="31">
        <f t="shared" si="132"/>
        <v>53426.400000000001</v>
      </c>
      <c r="G230" s="31">
        <f t="shared" si="132"/>
        <v>95438.9</v>
      </c>
      <c r="H230" s="31">
        <f t="shared" si="132"/>
        <v>0</v>
      </c>
      <c r="I230" s="31">
        <f t="shared" si="132"/>
        <v>106306.5</v>
      </c>
      <c r="J230" s="31">
        <f t="shared" si="132"/>
        <v>0</v>
      </c>
      <c r="K230" s="31">
        <f t="shared" si="132"/>
        <v>25356.2</v>
      </c>
      <c r="L230" s="31">
        <f t="shared" si="132"/>
        <v>80950.3</v>
      </c>
      <c r="M230" s="31">
        <f t="shared" si="132"/>
        <v>0</v>
      </c>
      <c r="N230" s="31">
        <f t="shared" si="9"/>
        <v>71.41120193893407</v>
      </c>
      <c r="O230" s="31">
        <v>0</v>
      </c>
      <c r="P230" s="31">
        <v>0</v>
      </c>
      <c r="Q230" s="31">
        <f t="shared" si="11"/>
        <v>84.818978424939942</v>
      </c>
      <c r="R230" s="31">
        <v>0</v>
      </c>
    </row>
    <row r="231" spans="1:18" s="54" customFormat="1" ht="15.75" customHeight="1" x14ac:dyDescent="0.25">
      <c r="A231" s="75"/>
      <c r="B231" s="36" t="s">
        <v>187</v>
      </c>
      <c r="C231" s="78" t="s">
        <v>50</v>
      </c>
      <c r="D231" s="15">
        <f t="shared" si="75"/>
        <v>140136.29999999999</v>
      </c>
      <c r="E231" s="15">
        <v>0</v>
      </c>
      <c r="F231" s="34">
        <v>53426.400000000001</v>
      </c>
      <c r="G231" s="34">
        <v>86709.9</v>
      </c>
      <c r="H231" s="15">
        <v>0</v>
      </c>
      <c r="I231" s="15">
        <f t="shared" ref="I231:I235" si="133">J231+K231+L231</f>
        <v>106227.2</v>
      </c>
      <c r="J231" s="15">
        <v>0</v>
      </c>
      <c r="K231" s="34">
        <v>25356.2</v>
      </c>
      <c r="L231" s="34">
        <v>80871</v>
      </c>
      <c r="M231" s="15">
        <v>0</v>
      </c>
      <c r="N231" s="15">
        <f t="shared" si="9"/>
        <v>75.802772015530593</v>
      </c>
      <c r="O231" s="15">
        <v>0</v>
      </c>
      <c r="P231" s="15">
        <f t="shared" ref="P231" si="134">K231/F231*100</f>
        <v>47.460057200185673</v>
      </c>
      <c r="Q231" s="15">
        <f t="shared" si="11"/>
        <v>93.266166839080668</v>
      </c>
      <c r="R231" s="15">
        <v>0</v>
      </c>
    </row>
    <row r="232" spans="1:18" s="54" customFormat="1" ht="24.75" customHeight="1" x14ac:dyDescent="0.25">
      <c r="A232" s="75"/>
      <c r="B232" s="36" t="s">
        <v>348</v>
      </c>
      <c r="C232" s="78"/>
      <c r="D232" s="15">
        <f t="shared" ref="D232" si="135">E232+F232+G232</f>
        <v>1938.2</v>
      </c>
      <c r="E232" s="15">
        <v>0</v>
      </c>
      <c r="F232" s="34">
        <v>0</v>
      </c>
      <c r="G232" s="34">
        <v>1938.2</v>
      </c>
      <c r="H232" s="15">
        <v>0</v>
      </c>
      <c r="I232" s="15">
        <f t="shared" si="133"/>
        <v>0</v>
      </c>
      <c r="J232" s="15">
        <v>0</v>
      </c>
      <c r="K232" s="34">
        <v>0</v>
      </c>
      <c r="L232" s="34">
        <v>0</v>
      </c>
      <c r="M232" s="15">
        <v>0</v>
      </c>
      <c r="N232" s="15">
        <f t="shared" ref="N232" si="136">I232/D232*100</f>
        <v>0</v>
      </c>
      <c r="O232" s="15">
        <v>0</v>
      </c>
      <c r="P232" s="15">
        <v>0</v>
      </c>
      <c r="Q232" s="15">
        <f t="shared" ref="Q232" si="137">L232/G232*100</f>
        <v>0</v>
      </c>
      <c r="R232" s="15">
        <v>0</v>
      </c>
    </row>
    <row r="233" spans="1:18" s="54" customFormat="1" ht="27.75" customHeight="1" x14ac:dyDescent="0.25">
      <c r="A233" s="75"/>
      <c r="B233" s="36" t="s">
        <v>188</v>
      </c>
      <c r="C233" s="78"/>
      <c r="D233" s="15">
        <f t="shared" si="75"/>
        <v>35</v>
      </c>
      <c r="E233" s="15">
        <v>0</v>
      </c>
      <c r="F233" s="34">
        <v>0</v>
      </c>
      <c r="G233" s="34">
        <v>35</v>
      </c>
      <c r="H233" s="15">
        <v>0</v>
      </c>
      <c r="I233" s="15">
        <f t="shared" si="133"/>
        <v>22</v>
      </c>
      <c r="J233" s="15">
        <v>0</v>
      </c>
      <c r="K233" s="34">
        <v>0</v>
      </c>
      <c r="L233" s="34">
        <v>22</v>
      </c>
      <c r="M233" s="15">
        <v>0</v>
      </c>
      <c r="N233" s="15">
        <f t="shared" si="9"/>
        <v>62.857142857142854</v>
      </c>
      <c r="O233" s="15">
        <v>0</v>
      </c>
      <c r="P233" s="15">
        <v>0</v>
      </c>
      <c r="Q233" s="15">
        <f t="shared" si="11"/>
        <v>62.857142857142854</v>
      </c>
      <c r="R233" s="15">
        <v>0</v>
      </c>
    </row>
    <row r="234" spans="1:18" s="54" customFormat="1" ht="40.5" customHeight="1" x14ac:dyDescent="0.25">
      <c r="A234" s="75"/>
      <c r="B234" s="36" t="s">
        <v>189</v>
      </c>
      <c r="C234" s="78"/>
      <c r="D234" s="15">
        <f t="shared" si="75"/>
        <v>6276</v>
      </c>
      <c r="E234" s="15">
        <v>0</v>
      </c>
      <c r="F234" s="34">
        <v>0</v>
      </c>
      <c r="G234" s="34">
        <v>6276</v>
      </c>
      <c r="H234" s="15">
        <v>0</v>
      </c>
      <c r="I234" s="15">
        <f t="shared" si="133"/>
        <v>0</v>
      </c>
      <c r="J234" s="15">
        <v>0</v>
      </c>
      <c r="K234" s="34">
        <v>0</v>
      </c>
      <c r="L234" s="34">
        <v>0</v>
      </c>
      <c r="M234" s="15">
        <v>0</v>
      </c>
      <c r="N234" s="15">
        <f t="shared" si="9"/>
        <v>0</v>
      </c>
      <c r="O234" s="15">
        <v>0</v>
      </c>
      <c r="P234" s="15">
        <v>0</v>
      </c>
      <c r="Q234" s="15">
        <f t="shared" si="11"/>
        <v>0</v>
      </c>
      <c r="R234" s="15">
        <v>0</v>
      </c>
    </row>
    <row r="235" spans="1:18" s="13" customFormat="1" ht="72.75" customHeight="1" x14ac:dyDescent="0.25">
      <c r="A235" s="75"/>
      <c r="B235" s="36" t="s">
        <v>190</v>
      </c>
      <c r="C235" s="78"/>
      <c r="D235" s="15">
        <f t="shared" si="75"/>
        <v>479.8</v>
      </c>
      <c r="E235" s="15">
        <v>0</v>
      </c>
      <c r="F235" s="34">
        <v>0</v>
      </c>
      <c r="G235" s="34">
        <v>479.8</v>
      </c>
      <c r="H235" s="15">
        <v>0</v>
      </c>
      <c r="I235" s="15">
        <f t="shared" si="133"/>
        <v>57.3</v>
      </c>
      <c r="J235" s="15">
        <v>0</v>
      </c>
      <c r="K235" s="34">
        <v>0</v>
      </c>
      <c r="L235" s="34">
        <v>57.3</v>
      </c>
      <c r="M235" s="15">
        <v>0</v>
      </c>
      <c r="N235" s="15">
        <f t="shared" si="9"/>
        <v>11.942476031679867</v>
      </c>
      <c r="O235" s="15">
        <v>0</v>
      </c>
      <c r="P235" s="15">
        <v>0</v>
      </c>
      <c r="Q235" s="15">
        <f t="shared" si="11"/>
        <v>11.942476031679867</v>
      </c>
      <c r="R235" s="15">
        <v>0</v>
      </c>
    </row>
    <row r="236" spans="1:18" s="32" customFormat="1" ht="99.75" customHeight="1" x14ac:dyDescent="0.25">
      <c r="A236" s="28">
        <v>18</v>
      </c>
      <c r="B236" s="29" t="s">
        <v>29</v>
      </c>
      <c r="C236" s="30" t="s">
        <v>50</v>
      </c>
      <c r="D236" s="31">
        <f>D237</f>
        <v>4461.3</v>
      </c>
      <c r="E236" s="31">
        <f t="shared" ref="E236:M236" si="138">E237</f>
        <v>1828.9</v>
      </c>
      <c r="F236" s="31">
        <f t="shared" si="138"/>
        <v>0</v>
      </c>
      <c r="G236" s="31">
        <f t="shared" si="138"/>
        <v>2632.4</v>
      </c>
      <c r="H236" s="31">
        <f t="shared" si="138"/>
        <v>0</v>
      </c>
      <c r="I236" s="31">
        <f t="shared" si="138"/>
        <v>4460.3999999999996</v>
      </c>
      <c r="J236" s="31">
        <f t="shared" si="138"/>
        <v>1828.8</v>
      </c>
      <c r="K236" s="31">
        <f t="shared" si="138"/>
        <v>0</v>
      </c>
      <c r="L236" s="31">
        <f t="shared" si="138"/>
        <v>2631.6</v>
      </c>
      <c r="M236" s="31">
        <f t="shared" si="138"/>
        <v>0</v>
      </c>
      <c r="N236" s="31">
        <f t="shared" si="9"/>
        <v>99.979826507968511</v>
      </c>
      <c r="O236" s="31">
        <f t="shared" si="11"/>
        <v>99.994532232489462</v>
      </c>
      <c r="P236" s="31">
        <v>0</v>
      </c>
      <c r="Q236" s="31">
        <f t="shared" si="11"/>
        <v>99.969609481841658</v>
      </c>
      <c r="R236" s="31">
        <v>0</v>
      </c>
    </row>
    <row r="237" spans="1:18" s="13" customFormat="1" ht="101.25" customHeight="1" x14ac:dyDescent="0.25">
      <c r="A237" s="49"/>
      <c r="B237" s="36" t="s">
        <v>191</v>
      </c>
      <c r="C237" s="50" t="s">
        <v>50</v>
      </c>
      <c r="D237" s="15">
        <f t="shared" si="75"/>
        <v>4461.3</v>
      </c>
      <c r="E237" s="15">
        <v>1828.9</v>
      </c>
      <c r="F237" s="15">
        <v>0</v>
      </c>
      <c r="G237" s="15">
        <v>2632.4</v>
      </c>
      <c r="H237" s="15">
        <v>0</v>
      </c>
      <c r="I237" s="15">
        <f t="shared" ref="I237" si="139">J237+K237+L237</f>
        <v>4460.3999999999996</v>
      </c>
      <c r="J237" s="15">
        <v>1828.8</v>
      </c>
      <c r="K237" s="15">
        <v>0</v>
      </c>
      <c r="L237" s="15">
        <v>2631.6</v>
      </c>
      <c r="M237" s="15">
        <v>0</v>
      </c>
      <c r="N237" s="15">
        <f>I237/D237*100</f>
        <v>99.979826507968511</v>
      </c>
      <c r="O237" s="15">
        <f>J237/E237*100</f>
        <v>99.994532232489462</v>
      </c>
      <c r="P237" s="15">
        <v>0</v>
      </c>
      <c r="Q237" s="15">
        <f t="shared" si="11"/>
        <v>99.969609481841658</v>
      </c>
      <c r="R237" s="15">
        <v>0</v>
      </c>
    </row>
    <row r="238" spans="1:18" s="32" customFormat="1" ht="63" customHeight="1" x14ac:dyDescent="0.25">
      <c r="A238" s="28">
        <v>19</v>
      </c>
      <c r="B238" s="29" t="s">
        <v>30</v>
      </c>
      <c r="C238" s="30" t="s">
        <v>50</v>
      </c>
      <c r="D238" s="31">
        <f>D239</f>
        <v>100</v>
      </c>
      <c r="E238" s="31">
        <f t="shared" ref="E238:M238" si="140">E239</f>
        <v>0</v>
      </c>
      <c r="F238" s="31">
        <f t="shared" si="140"/>
        <v>0</v>
      </c>
      <c r="G238" s="31">
        <f t="shared" si="140"/>
        <v>100</v>
      </c>
      <c r="H238" s="31">
        <f t="shared" si="140"/>
        <v>0</v>
      </c>
      <c r="I238" s="31">
        <f t="shared" si="140"/>
        <v>0</v>
      </c>
      <c r="J238" s="31">
        <f t="shared" si="140"/>
        <v>0</v>
      </c>
      <c r="K238" s="31">
        <f t="shared" si="140"/>
        <v>0</v>
      </c>
      <c r="L238" s="31">
        <f t="shared" si="140"/>
        <v>0</v>
      </c>
      <c r="M238" s="31">
        <f t="shared" si="140"/>
        <v>0</v>
      </c>
      <c r="N238" s="31">
        <f t="shared" si="9"/>
        <v>0</v>
      </c>
      <c r="O238" s="31">
        <v>0</v>
      </c>
      <c r="P238" s="31">
        <v>0</v>
      </c>
      <c r="Q238" s="31">
        <f t="shared" si="11"/>
        <v>0</v>
      </c>
      <c r="R238" s="31">
        <v>0</v>
      </c>
    </row>
    <row r="239" spans="1:18" s="13" customFormat="1" ht="102.75" customHeight="1" x14ac:dyDescent="0.25">
      <c r="A239" s="49"/>
      <c r="B239" s="36" t="s">
        <v>206</v>
      </c>
      <c r="C239" s="57" t="s">
        <v>50</v>
      </c>
      <c r="D239" s="15">
        <f t="shared" si="75"/>
        <v>100</v>
      </c>
      <c r="E239" s="15">
        <v>0</v>
      </c>
      <c r="F239" s="15">
        <v>0</v>
      </c>
      <c r="G239" s="15">
        <v>100</v>
      </c>
      <c r="H239" s="15">
        <v>0</v>
      </c>
      <c r="I239" s="15">
        <f t="shared" ref="I239" si="141">J239+K239+L239</f>
        <v>0</v>
      </c>
      <c r="J239" s="15">
        <v>0</v>
      </c>
      <c r="K239" s="15">
        <v>0</v>
      </c>
      <c r="L239" s="15">
        <v>0</v>
      </c>
      <c r="M239" s="15">
        <v>0</v>
      </c>
      <c r="N239" s="15">
        <f>I239/D239*100</f>
        <v>0</v>
      </c>
      <c r="O239" s="15">
        <v>0</v>
      </c>
      <c r="P239" s="15">
        <v>0</v>
      </c>
      <c r="Q239" s="15">
        <f t="shared" si="11"/>
        <v>0</v>
      </c>
      <c r="R239" s="15">
        <v>0</v>
      </c>
    </row>
    <row r="240" spans="1:18" s="32" customFormat="1" ht="63.75" customHeight="1" x14ac:dyDescent="0.25">
      <c r="A240" s="28">
        <v>20</v>
      </c>
      <c r="B240" s="29" t="s">
        <v>31</v>
      </c>
      <c r="C240" s="30" t="s">
        <v>49</v>
      </c>
      <c r="D240" s="31">
        <f>D241+D251</f>
        <v>48689.8</v>
      </c>
      <c r="E240" s="31">
        <f t="shared" ref="E240:M240" si="142">E241+E251</f>
        <v>8193.5</v>
      </c>
      <c r="F240" s="31">
        <f t="shared" si="142"/>
        <v>32813.4</v>
      </c>
      <c r="G240" s="31">
        <f t="shared" si="142"/>
        <v>7682.9</v>
      </c>
      <c r="H240" s="31">
        <f t="shared" si="142"/>
        <v>0</v>
      </c>
      <c r="I240" s="31">
        <f t="shared" si="142"/>
        <v>10001.1</v>
      </c>
      <c r="J240" s="31">
        <f t="shared" si="142"/>
        <v>0</v>
      </c>
      <c r="K240" s="31">
        <f t="shared" si="142"/>
        <v>8193.4</v>
      </c>
      <c r="L240" s="31">
        <f t="shared" si="142"/>
        <v>1807.7</v>
      </c>
      <c r="M240" s="31">
        <f t="shared" si="142"/>
        <v>0</v>
      </c>
      <c r="N240" s="31">
        <f t="shared" si="9"/>
        <v>20.540441735229965</v>
      </c>
      <c r="O240" s="31">
        <v>0</v>
      </c>
      <c r="P240" s="31">
        <f t="shared" si="10"/>
        <v>24.969677022192151</v>
      </c>
      <c r="Q240" s="31">
        <f t="shared" si="11"/>
        <v>23.528875815121896</v>
      </c>
      <c r="R240" s="31">
        <v>0</v>
      </c>
    </row>
    <row r="241" spans="1:18" s="40" customFormat="1" ht="15" customHeight="1" x14ac:dyDescent="0.25">
      <c r="A241" s="74"/>
      <c r="B241" s="38" t="s">
        <v>70</v>
      </c>
      <c r="C241" s="76" t="s">
        <v>49</v>
      </c>
      <c r="D241" s="39">
        <f>D242+D243+D244+D245+D246+D247+D248+D249+D250</f>
        <v>3838.6</v>
      </c>
      <c r="E241" s="39">
        <f t="shared" ref="E241:M241" si="143">E242+E243+E244+E245+E246+E247+E248+E249+E250</f>
        <v>0</v>
      </c>
      <c r="F241" s="39">
        <f t="shared" si="143"/>
        <v>0</v>
      </c>
      <c r="G241" s="39">
        <f t="shared" si="143"/>
        <v>3838.6</v>
      </c>
      <c r="H241" s="39">
        <f t="shared" si="143"/>
        <v>0</v>
      </c>
      <c r="I241" s="39">
        <f t="shared" si="143"/>
        <v>1807.7</v>
      </c>
      <c r="J241" s="39">
        <f t="shared" si="143"/>
        <v>0</v>
      </c>
      <c r="K241" s="39">
        <f t="shared" si="143"/>
        <v>0</v>
      </c>
      <c r="L241" s="39">
        <f t="shared" si="143"/>
        <v>1807.7</v>
      </c>
      <c r="M241" s="39">
        <f t="shared" si="143"/>
        <v>0</v>
      </c>
      <c r="N241" s="39">
        <f t="shared" ref="N241:N250" si="144">I241/D241*100</f>
        <v>47.092690043244936</v>
      </c>
      <c r="O241" s="39">
        <v>0</v>
      </c>
      <c r="P241" s="39">
        <v>0</v>
      </c>
      <c r="Q241" s="39">
        <f t="shared" ref="Q241:Q250" si="145">L241/G241*100</f>
        <v>47.092690043244936</v>
      </c>
      <c r="R241" s="39">
        <v>0</v>
      </c>
    </row>
    <row r="242" spans="1:18" s="12" customFormat="1" ht="27" customHeight="1" x14ac:dyDescent="0.25">
      <c r="A242" s="74"/>
      <c r="B242" s="35" t="s">
        <v>338</v>
      </c>
      <c r="C242" s="76"/>
      <c r="D242" s="15">
        <f t="shared" ref="D242:D250" si="146">E242+F242+G242</f>
        <v>108.5</v>
      </c>
      <c r="E242" s="15">
        <v>0</v>
      </c>
      <c r="F242" s="15">
        <v>0</v>
      </c>
      <c r="G242" s="34">
        <v>108.5</v>
      </c>
      <c r="H242" s="15">
        <v>0</v>
      </c>
      <c r="I242" s="15">
        <f t="shared" ref="I242:I250" si="147">J242+K242+L242</f>
        <v>0</v>
      </c>
      <c r="J242" s="15">
        <v>0</v>
      </c>
      <c r="K242" s="15">
        <v>0</v>
      </c>
      <c r="L242" s="34">
        <v>0</v>
      </c>
      <c r="M242" s="15">
        <v>0</v>
      </c>
      <c r="N242" s="15">
        <f t="shared" si="144"/>
        <v>0</v>
      </c>
      <c r="O242" s="15">
        <v>0</v>
      </c>
      <c r="P242" s="15">
        <v>0</v>
      </c>
      <c r="Q242" s="15">
        <f t="shared" si="145"/>
        <v>0</v>
      </c>
      <c r="R242" s="15">
        <v>0</v>
      </c>
    </row>
    <row r="243" spans="1:18" s="12" customFormat="1" ht="36" customHeight="1" x14ac:dyDescent="0.25">
      <c r="A243" s="74"/>
      <c r="B243" s="35" t="s">
        <v>339</v>
      </c>
      <c r="C243" s="76"/>
      <c r="D243" s="15">
        <f t="shared" si="146"/>
        <v>300</v>
      </c>
      <c r="E243" s="15">
        <v>0</v>
      </c>
      <c r="F243" s="15">
        <v>0</v>
      </c>
      <c r="G243" s="34">
        <v>300</v>
      </c>
      <c r="H243" s="15">
        <v>0</v>
      </c>
      <c r="I243" s="15">
        <f t="shared" si="147"/>
        <v>50</v>
      </c>
      <c r="J243" s="15">
        <v>0</v>
      </c>
      <c r="K243" s="15">
        <v>0</v>
      </c>
      <c r="L243" s="34">
        <v>50</v>
      </c>
      <c r="M243" s="15">
        <v>0</v>
      </c>
      <c r="N243" s="15">
        <f t="shared" si="144"/>
        <v>16.666666666666664</v>
      </c>
      <c r="O243" s="15">
        <v>0</v>
      </c>
      <c r="P243" s="15">
        <v>0</v>
      </c>
      <c r="Q243" s="15">
        <f t="shared" si="145"/>
        <v>16.666666666666664</v>
      </c>
      <c r="R243" s="15">
        <v>0</v>
      </c>
    </row>
    <row r="244" spans="1:18" s="12" customFormat="1" ht="38.25" customHeight="1" x14ac:dyDescent="0.25">
      <c r="A244" s="74"/>
      <c r="B244" s="35" t="s">
        <v>340</v>
      </c>
      <c r="C244" s="76"/>
      <c r="D244" s="15">
        <f t="shared" si="146"/>
        <v>331.3</v>
      </c>
      <c r="E244" s="15">
        <v>0</v>
      </c>
      <c r="F244" s="15">
        <v>0</v>
      </c>
      <c r="G244" s="34">
        <v>331.3</v>
      </c>
      <c r="H244" s="15">
        <v>0</v>
      </c>
      <c r="I244" s="15">
        <f t="shared" si="147"/>
        <v>114.6</v>
      </c>
      <c r="J244" s="15">
        <v>0</v>
      </c>
      <c r="K244" s="15">
        <v>0</v>
      </c>
      <c r="L244" s="34">
        <v>114.6</v>
      </c>
      <c r="M244" s="15">
        <v>0</v>
      </c>
      <c r="N244" s="15">
        <f t="shared" si="144"/>
        <v>34.591005131300932</v>
      </c>
      <c r="O244" s="15">
        <v>0</v>
      </c>
      <c r="P244" s="15">
        <v>0</v>
      </c>
      <c r="Q244" s="15">
        <f t="shared" si="145"/>
        <v>34.591005131300932</v>
      </c>
      <c r="R244" s="15">
        <v>0</v>
      </c>
    </row>
    <row r="245" spans="1:18" s="12" customFormat="1" ht="25.5" customHeight="1" x14ac:dyDescent="0.25">
      <c r="A245" s="74"/>
      <c r="B245" s="35" t="s">
        <v>341</v>
      </c>
      <c r="C245" s="76"/>
      <c r="D245" s="15">
        <f t="shared" si="146"/>
        <v>21.5</v>
      </c>
      <c r="E245" s="15">
        <v>0</v>
      </c>
      <c r="F245" s="15">
        <v>0</v>
      </c>
      <c r="G245" s="34">
        <v>21.5</v>
      </c>
      <c r="H245" s="15">
        <v>0</v>
      </c>
      <c r="I245" s="15">
        <f t="shared" si="147"/>
        <v>0</v>
      </c>
      <c r="J245" s="15">
        <v>0</v>
      </c>
      <c r="K245" s="15">
        <v>0</v>
      </c>
      <c r="L245" s="34">
        <v>0</v>
      </c>
      <c r="M245" s="15">
        <v>0</v>
      </c>
      <c r="N245" s="15">
        <f t="shared" si="144"/>
        <v>0</v>
      </c>
      <c r="O245" s="15">
        <v>0</v>
      </c>
      <c r="P245" s="15">
        <v>0</v>
      </c>
      <c r="Q245" s="15">
        <f t="shared" si="145"/>
        <v>0</v>
      </c>
      <c r="R245" s="15">
        <v>0</v>
      </c>
    </row>
    <row r="246" spans="1:18" s="12" customFormat="1" ht="25.5" customHeight="1" x14ac:dyDescent="0.25">
      <c r="A246" s="74"/>
      <c r="B246" s="35" t="s">
        <v>342</v>
      </c>
      <c r="C246" s="76"/>
      <c r="D246" s="15">
        <f t="shared" si="146"/>
        <v>90.4</v>
      </c>
      <c r="E246" s="15">
        <v>0</v>
      </c>
      <c r="F246" s="15">
        <v>0</v>
      </c>
      <c r="G246" s="34">
        <v>90.4</v>
      </c>
      <c r="H246" s="15">
        <v>0</v>
      </c>
      <c r="I246" s="15">
        <f t="shared" si="147"/>
        <v>0</v>
      </c>
      <c r="J246" s="15">
        <v>0</v>
      </c>
      <c r="K246" s="15">
        <v>0</v>
      </c>
      <c r="L246" s="34">
        <v>0</v>
      </c>
      <c r="M246" s="15">
        <v>0</v>
      </c>
      <c r="N246" s="15">
        <f t="shared" si="144"/>
        <v>0</v>
      </c>
      <c r="O246" s="15">
        <v>0</v>
      </c>
      <c r="P246" s="15">
        <v>0</v>
      </c>
      <c r="Q246" s="15">
        <f t="shared" si="145"/>
        <v>0</v>
      </c>
      <c r="R246" s="15">
        <v>0</v>
      </c>
    </row>
    <row r="247" spans="1:18" s="12" customFormat="1" ht="50.25" customHeight="1" x14ac:dyDescent="0.25">
      <c r="A247" s="74"/>
      <c r="B247" s="35" t="s">
        <v>343</v>
      </c>
      <c r="C247" s="76"/>
      <c r="D247" s="15">
        <f t="shared" si="146"/>
        <v>202.5</v>
      </c>
      <c r="E247" s="15">
        <v>0</v>
      </c>
      <c r="F247" s="15">
        <v>0</v>
      </c>
      <c r="G247" s="34">
        <v>202.5</v>
      </c>
      <c r="H247" s="15">
        <v>0</v>
      </c>
      <c r="I247" s="15">
        <f t="shared" si="147"/>
        <v>199.6</v>
      </c>
      <c r="J247" s="15">
        <v>0</v>
      </c>
      <c r="K247" s="15">
        <v>0</v>
      </c>
      <c r="L247" s="34">
        <v>199.6</v>
      </c>
      <c r="M247" s="15">
        <v>0</v>
      </c>
      <c r="N247" s="15">
        <f t="shared" si="144"/>
        <v>98.567901234567898</v>
      </c>
      <c r="O247" s="15">
        <v>0</v>
      </c>
      <c r="P247" s="15">
        <v>0</v>
      </c>
      <c r="Q247" s="15">
        <f t="shared" si="145"/>
        <v>98.567901234567898</v>
      </c>
      <c r="R247" s="15">
        <v>0</v>
      </c>
    </row>
    <row r="248" spans="1:18" s="12" customFormat="1" ht="38.25" customHeight="1" x14ac:dyDescent="0.25">
      <c r="A248" s="74"/>
      <c r="B248" s="35" t="s">
        <v>344</v>
      </c>
      <c r="C248" s="76"/>
      <c r="D248" s="15">
        <f t="shared" si="146"/>
        <v>207</v>
      </c>
      <c r="E248" s="15">
        <v>0</v>
      </c>
      <c r="F248" s="15">
        <v>0</v>
      </c>
      <c r="G248" s="34">
        <v>207</v>
      </c>
      <c r="H248" s="15">
        <v>0</v>
      </c>
      <c r="I248" s="15">
        <f t="shared" si="147"/>
        <v>207</v>
      </c>
      <c r="J248" s="15">
        <v>0</v>
      </c>
      <c r="K248" s="15">
        <v>0</v>
      </c>
      <c r="L248" s="34">
        <v>207</v>
      </c>
      <c r="M248" s="15">
        <v>0</v>
      </c>
      <c r="N248" s="15">
        <f t="shared" si="144"/>
        <v>100</v>
      </c>
      <c r="O248" s="15">
        <v>0</v>
      </c>
      <c r="P248" s="15">
        <v>0</v>
      </c>
      <c r="Q248" s="15">
        <f t="shared" si="145"/>
        <v>100</v>
      </c>
      <c r="R248" s="15">
        <v>0</v>
      </c>
    </row>
    <row r="249" spans="1:18" s="12" customFormat="1" ht="26.25" customHeight="1" x14ac:dyDescent="0.25">
      <c r="A249" s="74"/>
      <c r="B249" s="35" t="s">
        <v>345</v>
      </c>
      <c r="C249" s="76"/>
      <c r="D249" s="15">
        <f t="shared" si="146"/>
        <v>2347.4</v>
      </c>
      <c r="E249" s="15">
        <v>0</v>
      </c>
      <c r="F249" s="15">
        <v>0</v>
      </c>
      <c r="G249" s="34">
        <v>2347.4</v>
      </c>
      <c r="H249" s="15">
        <v>0</v>
      </c>
      <c r="I249" s="15">
        <f t="shared" si="147"/>
        <v>1006.5</v>
      </c>
      <c r="J249" s="15">
        <v>0</v>
      </c>
      <c r="K249" s="15">
        <v>0</v>
      </c>
      <c r="L249" s="34">
        <v>1006.5</v>
      </c>
      <c r="M249" s="15">
        <v>0</v>
      </c>
      <c r="N249" s="15">
        <f t="shared" si="144"/>
        <v>42.877225866916582</v>
      </c>
      <c r="O249" s="15">
        <v>0</v>
      </c>
      <c r="P249" s="15">
        <v>0</v>
      </c>
      <c r="Q249" s="15">
        <f t="shared" si="145"/>
        <v>42.877225866916582</v>
      </c>
      <c r="R249" s="15">
        <v>0</v>
      </c>
    </row>
    <row r="250" spans="1:18" s="12" customFormat="1" ht="61.5" customHeight="1" x14ac:dyDescent="0.25">
      <c r="A250" s="74"/>
      <c r="B250" s="35" t="s">
        <v>346</v>
      </c>
      <c r="C250" s="76"/>
      <c r="D250" s="15">
        <f t="shared" si="146"/>
        <v>230</v>
      </c>
      <c r="E250" s="15">
        <v>0</v>
      </c>
      <c r="F250" s="15">
        <v>0</v>
      </c>
      <c r="G250" s="34">
        <v>230</v>
      </c>
      <c r="H250" s="15">
        <v>0</v>
      </c>
      <c r="I250" s="15">
        <f t="shared" si="147"/>
        <v>230</v>
      </c>
      <c r="J250" s="15">
        <v>0</v>
      </c>
      <c r="K250" s="15">
        <v>0</v>
      </c>
      <c r="L250" s="34">
        <v>230</v>
      </c>
      <c r="M250" s="15">
        <v>0</v>
      </c>
      <c r="N250" s="15">
        <f t="shared" si="144"/>
        <v>100</v>
      </c>
      <c r="O250" s="15">
        <v>0</v>
      </c>
      <c r="P250" s="15">
        <v>0</v>
      </c>
      <c r="Q250" s="15">
        <f t="shared" si="145"/>
        <v>100</v>
      </c>
      <c r="R250" s="15">
        <v>0</v>
      </c>
    </row>
    <row r="251" spans="1:18" s="40" customFormat="1" ht="51.75" customHeight="1" x14ac:dyDescent="0.25">
      <c r="A251" s="74"/>
      <c r="B251" s="38" t="s">
        <v>103</v>
      </c>
      <c r="C251" s="76" t="s">
        <v>49</v>
      </c>
      <c r="D251" s="39">
        <f>D252</f>
        <v>44851.200000000004</v>
      </c>
      <c r="E251" s="39">
        <f t="shared" ref="E251:M251" si="148">E252</f>
        <v>8193.5</v>
      </c>
      <c r="F251" s="39">
        <f t="shared" si="148"/>
        <v>32813.4</v>
      </c>
      <c r="G251" s="39">
        <f t="shared" si="148"/>
        <v>3844.3</v>
      </c>
      <c r="H251" s="39">
        <f t="shared" si="148"/>
        <v>0</v>
      </c>
      <c r="I251" s="39">
        <f>I252</f>
        <v>8193.4</v>
      </c>
      <c r="J251" s="39">
        <f t="shared" si="148"/>
        <v>0</v>
      </c>
      <c r="K251" s="39">
        <f t="shared" si="148"/>
        <v>8193.4</v>
      </c>
      <c r="L251" s="39">
        <f t="shared" si="148"/>
        <v>0</v>
      </c>
      <c r="M251" s="39">
        <f t="shared" si="148"/>
        <v>0</v>
      </c>
      <c r="N251" s="39">
        <f t="shared" ref="N251" si="149">I251/D251*100</f>
        <v>18.267961615296802</v>
      </c>
      <c r="O251" s="39">
        <v>0</v>
      </c>
      <c r="P251" s="39">
        <v>0</v>
      </c>
      <c r="Q251" s="39">
        <v>0</v>
      </c>
      <c r="R251" s="39">
        <v>0</v>
      </c>
    </row>
    <row r="252" spans="1:18" s="12" customFormat="1" ht="49.5" customHeight="1" x14ac:dyDescent="0.25">
      <c r="A252" s="74"/>
      <c r="B252" s="36" t="s">
        <v>347</v>
      </c>
      <c r="C252" s="76"/>
      <c r="D252" s="17">
        <f t="shared" ref="D252" si="150">E252+F252+G252</f>
        <v>44851.200000000004</v>
      </c>
      <c r="E252" s="17">
        <v>8193.5</v>
      </c>
      <c r="F252" s="17">
        <v>32813.4</v>
      </c>
      <c r="G252" s="17">
        <v>3844.3</v>
      </c>
      <c r="H252" s="17">
        <v>0</v>
      </c>
      <c r="I252" s="17">
        <f t="shared" ref="I252" si="151">J252+K252+L252</f>
        <v>8193.4</v>
      </c>
      <c r="J252" s="17">
        <v>0</v>
      </c>
      <c r="K252" s="17">
        <v>8193.4</v>
      </c>
      <c r="L252" s="17">
        <v>0</v>
      </c>
      <c r="M252" s="17">
        <v>0</v>
      </c>
      <c r="N252" s="15">
        <f>I252/D252*100</f>
        <v>18.267961615296802</v>
      </c>
      <c r="O252" s="15">
        <f>J252/E252*100</f>
        <v>0</v>
      </c>
      <c r="P252" s="15">
        <f>K252/F252*100</f>
        <v>24.969677022192151</v>
      </c>
      <c r="Q252" s="15">
        <f t="shared" ref="Q252" si="152">L252/G252*100</f>
        <v>0</v>
      </c>
      <c r="R252" s="15">
        <v>0</v>
      </c>
    </row>
    <row r="253" spans="1:18" s="32" customFormat="1" ht="52.5" customHeight="1" x14ac:dyDescent="0.25">
      <c r="A253" s="28">
        <v>21</v>
      </c>
      <c r="B253" s="29" t="s">
        <v>10</v>
      </c>
      <c r="C253" s="30" t="s">
        <v>44</v>
      </c>
      <c r="D253" s="31">
        <f>D254+D255+D256</f>
        <v>12384.1</v>
      </c>
      <c r="E253" s="31">
        <f t="shared" ref="E253:M253" si="153">E254+E255+E256</f>
        <v>0</v>
      </c>
      <c r="F253" s="31">
        <f t="shared" si="153"/>
        <v>0</v>
      </c>
      <c r="G253" s="31">
        <f t="shared" si="153"/>
        <v>12384.1</v>
      </c>
      <c r="H253" s="31">
        <f t="shared" si="153"/>
        <v>0</v>
      </c>
      <c r="I253" s="31">
        <f t="shared" si="153"/>
        <v>7758.7</v>
      </c>
      <c r="J253" s="31">
        <f t="shared" si="153"/>
        <v>0</v>
      </c>
      <c r="K253" s="31">
        <f t="shared" si="153"/>
        <v>0</v>
      </c>
      <c r="L253" s="31">
        <f t="shared" si="153"/>
        <v>7758.7</v>
      </c>
      <c r="M253" s="31">
        <f t="shared" si="153"/>
        <v>0</v>
      </c>
      <c r="N253" s="31">
        <f t="shared" si="9"/>
        <v>62.650495393286555</v>
      </c>
      <c r="O253" s="31">
        <v>0</v>
      </c>
      <c r="P253" s="31">
        <v>0</v>
      </c>
      <c r="Q253" s="31">
        <f t="shared" si="11"/>
        <v>62.650495393286555</v>
      </c>
      <c r="R253" s="31">
        <v>0</v>
      </c>
    </row>
    <row r="254" spans="1:18" s="13" customFormat="1" ht="14.25" customHeight="1" x14ac:dyDescent="0.25">
      <c r="A254" s="77"/>
      <c r="B254" s="42" t="s">
        <v>211</v>
      </c>
      <c r="C254" s="78" t="s">
        <v>44</v>
      </c>
      <c r="D254" s="15">
        <f t="shared" si="75"/>
        <v>200</v>
      </c>
      <c r="E254" s="15">
        <v>0</v>
      </c>
      <c r="F254" s="15">
        <v>0</v>
      </c>
      <c r="G254" s="34">
        <v>200</v>
      </c>
      <c r="H254" s="15">
        <v>0</v>
      </c>
      <c r="I254" s="15">
        <f t="shared" ref="I254:I256" si="154">J254+K254+L254</f>
        <v>0</v>
      </c>
      <c r="J254" s="15">
        <v>0</v>
      </c>
      <c r="K254" s="15">
        <v>0</v>
      </c>
      <c r="L254" s="34">
        <v>0</v>
      </c>
      <c r="M254" s="15">
        <v>0</v>
      </c>
      <c r="N254" s="15">
        <f t="shared" si="9"/>
        <v>0</v>
      </c>
      <c r="O254" s="15">
        <v>0</v>
      </c>
      <c r="P254" s="15">
        <v>0</v>
      </c>
      <c r="Q254" s="15">
        <f t="shared" si="11"/>
        <v>0</v>
      </c>
      <c r="R254" s="15">
        <v>0</v>
      </c>
    </row>
    <row r="255" spans="1:18" s="13" customFormat="1" ht="24.75" customHeight="1" x14ac:dyDescent="0.25">
      <c r="A255" s="77"/>
      <c r="B255" s="42" t="s">
        <v>212</v>
      </c>
      <c r="C255" s="78"/>
      <c r="D255" s="15">
        <f t="shared" si="75"/>
        <v>12134.1</v>
      </c>
      <c r="E255" s="15">
        <v>0</v>
      </c>
      <c r="F255" s="15">
        <v>0</v>
      </c>
      <c r="G255" s="34">
        <v>12134.1</v>
      </c>
      <c r="H255" s="15">
        <v>0</v>
      </c>
      <c r="I255" s="15">
        <f t="shared" si="154"/>
        <v>7758.7</v>
      </c>
      <c r="J255" s="15">
        <v>0</v>
      </c>
      <c r="K255" s="15">
        <v>0</v>
      </c>
      <c r="L255" s="34">
        <v>7758.7</v>
      </c>
      <c r="M255" s="15">
        <v>0</v>
      </c>
      <c r="N255" s="15">
        <f t="shared" si="9"/>
        <v>63.941289424019907</v>
      </c>
      <c r="O255" s="15">
        <v>0</v>
      </c>
      <c r="P255" s="15">
        <v>0</v>
      </c>
      <c r="Q255" s="15">
        <f t="shared" si="11"/>
        <v>63.941289424019907</v>
      </c>
      <c r="R255" s="15">
        <v>0</v>
      </c>
    </row>
    <row r="256" spans="1:18" s="13" customFormat="1" ht="26.25" customHeight="1" x14ac:dyDescent="0.25">
      <c r="A256" s="77"/>
      <c r="B256" s="42" t="s">
        <v>213</v>
      </c>
      <c r="C256" s="78"/>
      <c r="D256" s="15">
        <f t="shared" si="75"/>
        <v>50</v>
      </c>
      <c r="E256" s="15">
        <v>0</v>
      </c>
      <c r="F256" s="15">
        <v>0</v>
      </c>
      <c r="G256" s="34">
        <v>50</v>
      </c>
      <c r="H256" s="15">
        <v>0</v>
      </c>
      <c r="I256" s="15">
        <f t="shared" si="154"/>
        <v>0</v>
      </c>
      <c r="J256" s="15">
        <v>0</v>
      </c>
      <c r="K256" s="15">
        <v>0</v>
      </c>
      <c r="L256" s="34">
        <v>0</v>
      </c>
      <c r="M256" s="15">
        <v>0</v>
      </c>
      <c r="N256" s="15">
        <f t="shared" si="9"/>
        <v>0</v>
      </c>
      <c r="O256" s="15">
        <v>0</v>
      </c>
      <c r="P256" s="15">
        <v>0</v>
      </c>
      <c r="Q256" s="15">
        <f t="shared" si="11"/>
        <v>0</v>
      </c>
      <c r="R256" s="15">
        <v>0</v>
      </c>
    </row>
    <row r="257" spans="1:18" s="32" customFormat="1" ht="96.75" customHeight="1" x14ac:dyDescent="0.25">
      <c r="A257" s="28">
        <v>22</v>
      </c>
      <c r="B257" s="29" t="s">
        <v>32</v>
      </c>
      <c r="C257" s="30" t="s">
        <v>50</v>
      </c>
      <c r="D257" s="31">
        <f>D258</f>
        <v>97.5</v>
      </c>
      <c r="E257" s="31">
        <f t="shared" ref="E257:M257" si="155">E258</f>
        <v>0</v>
      </c>
      <c r="F257" s="31">
        <f t="shared" si="155"/>
        <v>0</v>
      </c>
      <c r="G257" s="31">
        <f t="shared" si="155"/>
        <v>97.5</v>
      </c>
      <c r="H257" s="31">
        <f t="shared" si="155"/>
        <v>0</v>
      </c>
      <c r="I257" s="31">
        <f t="shared" si="155"/>
        <v>57.6</v>
      </c>
      <c r="J257" s="31">
        <f t="shared" si="155"/>
        <v>0</v>
      </c>
      <c r="K257" s="31">
        <f t="shared" si="155"/>
        <v>0</v>
      </c>
      <c r="L257" s="31">
        <f t="shared" si="155"/>
        <v>57.6</v>
      </c>
      <c r="M257" s="31">
        <f t="shared" si="155"/>
        <v>0</v>
      </c>
      <c r="N257" s="31">
        <f t="shared" si="9"/>
        <v>59.07692307692308</v>
      </c>
      <c r="O257" s="31">
        <v>0</v>
      </c>
      <c r="P257" s="31">
        <v>0</v>
      </c>
      <c r="Q257" s="31">
        <f t="shared" si="11"/>
        <v>59.07692307692308</v>
      </c>
      <c r="R257" s="31">
        <v>0</v>
      </c>
    </row>
    <row r="258" spans="1:18" s="13" customFormat="1" ht="98.25" customHeight="1" x14ac:dyDescent="0.25">
      <c r="A258" s="49"/>
      <c r="B258" s="36" t="s">
        <v>205</v>
      </c>
      <c r="C258" s="50" t="s">
        <v>50</v>
      </c>
      <c r="D258" s="15">
        <f t="shared" si="75"/>
        <v>97.5</v>
      </c>
      <c r="E258" s="15">
        <v>0</v>
      </c>
      <c r="F258" s="15"/>
      <c r="G258" s="34">
        <v>97.5</v>
      </c>
      <c r="H258" s="15">
        <v>0</v>
      </c>
      <c r="I258" s="15">
        <f t="shared" ref="I258" si="156">J258+K258+L258</f>
        <v>57.6</v>
      </c>
      <c r="J258" s="15">
        <v>0</v>
      </c>
      <c r="K258" s="15"/>
      <c r="L258" s="34">
        <v>57.6</v>
      </c>
      <c r="M258" s="15">
        <v>0</v>
      </c>
      <c r="N258" s="15">
        <f>I258/D258*100</f>
        <v>59.07692307692308</v>
      </c>
      <c r="O258" s="15">
        <v>0</v>
      </c>
      <c r="P258" s="15">
        <v>0</v>
      </c>
      <c r="Q258" s="15">
        <f t="shared" si="11"/>
        <v>59.07692307692308</v>
      </c>
      <c r="R258" s="15">
        <v>0</v>
      </c>
    </row>
    <row r="259" spans="1:18" s="32" customFormat="1" ht="78" customHeight="1" x14ac:dyDescent="0.25">
      <c r="A259" s="28">
        <v>23</v>
      </c>
      <c r="B259" s="29" t="s">
        <v>33</v>
      </c>
      <c r="C259" s="30" t="s">
        <v>47</v>
      </c>
      <c r="D259" s="31">
        <f>D260+D261</f>
        <v>105</v>
      </c>
      <c r="E259" s="31">
        <f t="shared" ref="E259:M259" si="157">E260+E261</f>
        <v>0</v>
      </c>
      <c r="F259" s="31">
        <f t="shared" si="157"/>
        <v>0</v>
      </c>
      <c r="G259" s="31">
        <f t="shared" si="157"/>
        <v>105</v>
      </c>
      <c r="H259" s="31">
        <f t="shared" si="157"/>
        <v>0</v>
      </c>
      <c r="I259" s="31">
        <f t="shared" si="157"/>
        <v>103.9</v>
      </c>
      <c r="J259" s="31">
        <f t="shared" si="157"/>
        <v>0</v>
      </c>
      <c r="K259" s="31">
        <f t="shared" si="157"/>
        <v>0</v>
      </c>
      <c r="L259" s="31">
        <f t="shared" si="157"/>
        <v>103.9</v>
      </c>
      <c r="M259" s="31">
        <f t="shared" si="157"/>
        <v>0</v>
      </c>
      <c r="N259" s="31">
        <f t="shared" si="9"/>
        <v>98.952380952380963</v>
      </c>
      <c r="O259" s="31">
        <v>0</v>
      </c>
      <c r="P259" s="31">
        <v>0</v>
      </c>
      <c r="Q259" s="31">
        <f t="shared" si="11"/>
        <v>98.952380952380963</v>
      </c>
      <c r="R259" s="31">
        <v>0</v>
      </c>
    </row>
    <row r="260" spans="1:18" s="13" customFormat="1" ht="37.5" customHeight="1" x14ac:dyDescent="0.25">
      <c r="A260" s="77"/>
      <c r="B260" s="42" t="s">
        <v>158</v>
      </c>
      <c r="C260" s="78" t="s">
        <v>47</v>
      </c>
      <c r="D260" s="15">
        <f t="shared" si="75"/>
        <v>13</v>
      </c>
      <c r="E260" s="15">
        <v>0</v>
      </c>
      <c r="F260" s="15">
        <v>0</v>
      </c>
      <c r="G260" s="34">
        <v>13</v>
      </c>
      <c r="H260" s="15">
        <v>0</v>
      </c>
      <c r="I260" s="15">
        <f t="shared" ref="I260:I261" si="158">J260+K260+L260</f>
        <v>13</v>
      </c>
      <c r="J260" s="15">
        <v>0</v>
      </c>
      <c r="K260" s="15">
        <v>0</v>
      </c>
      <c r="L260" s="34">
        <v>13</v>
      </c>
      <c r="M260" s="15">
        <v>0</v>
      </c>
      <c r="N260" s="15">
        <f t="shared" si="9"/>
        <v>100</v>
      </c>
      <c r="O260" s="15">
        <v>0</v>
      </c>
      <c r="P260" s="15">
        <v>0</v>
      </c>
      <c r="Q260" s="15">
        <f t="shared" si="11"/>
        <v>100</v>
      </c>
      <c r="R260" s="15">
        <v>0</v>
      </c>
    </row>
    <row r="261" spans="1:18" s="13" customFormat="1" ht="37.5" customHeight="1" x14ac:dyDescent="0.25">
      <c r="A261" s="77"/>
      <c r="B261" s="42" t="s">
        <v>159</v>
      </c>
      <c r="C261" s="78"/>
      <c r="D261" s="15">
        <f t="shared" si="75"/>
        <v>92</v>
      </c>
      <c r="E261" s="15">
        <v>0</v>
      </c>
      <c r="F261" s="15">
        <v>0</v>
      </c>
      <c r="G261" s="34">
        <v>92</v>
      </c>
      <c r="H261" s="15">
        <v>0</v>
      </c>
      <c r="I261" s="15">
        <f t="shared" si="158"/>
        <v>90.9</v>
      </c>
      <c r="J261" s="15">
        <v>0</v>
      </c>
      <c r="K261" s="15">
        <v>0</v>
      </c>
      <c r="L261" s="34">
        <v>90.9</v>
      </c>
      <c r="M261" s="15">
        <v>0</v>
      </c>
      <c r="N261" s="15">
        <f t="shared" si="9"/>
        <v>98.804347826086953</v>
      </c>
      <c r="O261" s="15">
        <v>0</v>
      </c>
      <c r="P261" s="15">
        <v>0</v>
      </c>
      <c r="Q261" s="15">
        <f t="shared" si="11"/>
        <v>98.804347826086953</v>
      </c>
      <c r="R261" s="15">
        <v>0</v>
      </c>
    </row>
    <row r="262" spans="1:18" s="32" customFormat="1" ht="74.25" customHeight="1" x14ac:dyDescent="0.25">
      <c r="A262" s="28">
        <v>24</v>
      </c>
      <c r="B262" s="29" t="s">
        <v>34</v>
      </c>
      <c r="C262" s="30" t="s">
        <v>47</v>
      </c>
      <c r="D262" s="31">
        <f>D263+D264</f>
        <v>62</v>
      </c>
      <c r="E262" s="31">
        <f t="shared" ref="E262:M262" si="159">E263+E264</f>
        <v>0</v>
      </c>
      <c r="F262" s="31">
        <f t="shared" si="159"/>
        <v>0</v>
      </c>
      <c r="G262" s="31">
        <f t="shared" si="159"/>
        <v>62</v>
      </c>
      <c r="H262" s="31">
        <f t="shared" si="159"/>
        <v>0</v>
      </c>
      <c r="I262" s="31">
        <f t="shared" si="159"/>
        <v>61.6</v>
      </c>
      <c r="J262" s="31">
        <f t="shared" si="159"/>
        <v>0</v>
      </c>
      <c r="K262" s="31">
        <f t="shared" si="159"/>
        <v>0</v>
      </c>
      <c r="L262" s="31">
        <f t="shared" si="159"/>
        <v>61.6</v>
      </c>
      <c r="M262" s="31">
        <f t="shared" si="159"/>
        <v>0</v>
      </c>
      <c r="N262" s="31">
        <f t="shared" si="9"/>
        <v>99.354838709677423</v>
      </c>
      <c r="O262" s="31">
        <v>0</v>
      </c>
      <c r="P262" s="31">
        <v>0</v>
      </c>
      <c r="Q262" s="31">
        <f t="shared" si="11"/>
        <v>99.354838709677423</v>
      </c>
      <c r="R262" s="31">
        <v>0</v>
      </c>
    </row>
    <row r="263" spans="1:18" s="13" customFormat="1" ht="36" customHeight="1" x14ac:dyDescent="0.25">
      <c r="A263" s="67"/>
      <c r="B263" s="42" t="s">
        <v>170</v>
      </c>
      <c r="C263" s="78" t="s">
        <v>47</v>
      </c>
      <c r="D263" s="15">
        <f t="shared" si="75"/>
        <v>50</v>
      </c>
      <c r="E263" s="15">
        <v>0</v>
      </c>
      <c r="F263" s="15">
        <v>0</v>
      </c>
      <c r="G263" s="34">
        <v>50</v>
      </c>
      <c r="H263" s="15">
        <v>0</v>
      </c>
      <c r="I263" s="15">
        <f t="shared" ref="I263:I264" si="160">J263+K263+L263</f>
        <v>49.6</v>
      </c>
      <c r="J263" s="15">
        <v>0</v>
      </c>
      <c r="K263" s="15">
        <v>0</v>
      </c>
      <c r="L263" s="34">
        <v>49.6</v>
      </c>
      <c r="M263" s="15">
        <v>0</v>
      </c>
      <c r="N263" s="15">
        <f t="shared" si="9"/>
        <v>99.2</v>
      </c>
      <c r="O263" s="15">
        <v>0</v>
      </c>
      <c r="P263" s="15">
        <v>0</v>
      </c>
      <c r="Q263" s="15">
        <f t="shared" si="11"/>
        <v>99.2</v>
      </c>
      <c r="R263" s="15">
        <v>0</v>
      </c>
    </row>
    <row r="264" spans="1:18" s="13" customFormat="1" ht="36" customHeight="1" x14ac:dyDescent="0.25">
      <c r="A264" s="69"/>
      <c r="B264" s="42" t="s">
        <v>171</v>
      </c>
      <c r="C264" s="78"/>
      <c r="D264" s="15">
        <f t="shared" si="75"/>
        <v>12</v>
      </c>
      <c r="E264" s="15">
        <v>0</v>
      </c>
      <c r="F264" s="15">
        <v>0</v>
      </c>
      <c r="G264" s="34">
        <v>12</v>
      </c>
      <c r="H264" s="15">
        <v>0</v>
      </c>
      <c r="I264" s="15">
        <f t="shared" si="160"/>
        <v>12</v>
      </c>
      <c r="J264" s="15">
        <v>0</v>
      </c>
      <c r="K264" s="15">
        <v>0</v>
      </c>
      <c r="L264" s="34">
        <v>12</v>
      </c>
      <c r="M264" s="15">
        <v>0</v>
      </c>
      <c r="N264" s="15">
        <f t="shared" si="9"/>
        <v>100</v>
      </c>
      <c r="O264" s="15">
        <v>0</v>
      </c>
      <c r="P264" s="15">
        <v>0</v>
      </c>
      <c r="Q264" s="15">
        <f t="shared" si="11"/>
        <v>100</v>
      </c>
      <c r="R264" s="15">
        <v>0</v>
      </c>
    </row>
    <row r="265" spans="1:18" s="32" customFormat="1" ht="83.25" customHeight="1" x14ac:dyDescent="0.25">
      <c r="A265" s="28">
        <v>25</v>
      </c>
      <c r="B265" s="29" t="s">
        <v>35</v>
      </c>
      <c r="C265" s="30" t="s">
        <v>47</v>
      </c>
      <c r="D265" s="31">
        <f>D266</f>
        <v>27</v>
      </c>
      <c r="E265" s="31">
        <f t="shared" ref="E265:M265" si="161">E266</f>
        <v>0</v>
      </c>
      <c r="F265" s="31">
        <f t="shared" si="161"/>
        <v>0</v>
      </c>
      <c r="G265" s="31">
        <f t="shared" si="161"/>
        <v>27</v>
      </c>
      <c r="H265" s="31">
        <f t="shared" si="161"/>
        <v>0</v>
      </c>
      <c r="I265" s="31">
        <f t="shared" si="161"/>
        <v>0</v>
      </c>
      <c r="J265" s="31">
        <f t="shared" si="161"/>
        <v>0</v>
      </c>
      <c r="K265" s="31">
        <f t="shared" si="161"/>
        <v>0</v>
      </c>
      <c r="L265" s="31">
        <f t="shared" si="161"/>
        <v>0</v>
      </c>
      <c r="M265" s="31">
        <f t="shared" si="161"/>
        <v>0</v>
      </c>
      <c r="N265" s="31">
        <f t="shared" si="9"/>
        <v>0</v>
      </c>
      <c r="O265" s="31">
        <v>0</v>
      </c>
      <c r="P265" s="31">
        <v>0</v>
      </c>
      <c r="Q265" s="31">
        <f t="shared" si="11"/>
        <v>0</v>
      </c>
      <c r="R265" s="31">
        <v>0</v>
      </c>
    </row>
    <row r="266" spans="1:18" s="13" customFormat="1" ht="77.25" customHeight="1" x14ac:dyDescent="0.25">
      <c r="A266" s="49"/>
      <c r="B266" s="42" t="s">
        <v>169</v>
      </c>
      <c r="C266" s="50" t="s">
        <v>47</v>
      </c>
      <c r="D266" s="15">
        <f t="shared" si="75"/>
        <v>27</v>
      </c>
      <c r="E266" s="15">
        <v>0</v>
      </c>
      <c r="F266" s="15">
        <v>0</v>
      </c>
      <c r="G266" s="34">
        <v>27</v>
      </c>
      <c r="H266" s="15">
        <v>0</v>
      </c>
      <c r="I266" s="15">
        <f t="shared" ref="I266" si="162">J266+K266+L266</f>
        <v>0</v>
      </c>
      <c r="J266" s="15">
        <v>0</v>
      </c>
      <c r="K266" s="15">
        <v>0</v>
      </c>
      <c r="L266" s="34">
        <v>0</v>
      </c>
      <c r="M266" s="15">
        <v>0</v>
      </c>
      <c r="N266" s="15">
        <f>I266/D266*100</f>
        <v>0</v>
      </c>
      <c r="O266" s="15">
        <v>0</v>
      </c>
      <c r="P266" s="15">
        <v>0</v>
      </c>
      <c r="Q266" s="15">
        <f t="shared" si="11"/>
        <v>0</v>
      </c>
      <c r="R266" s="15">
        <v>0</v>
      </c>
    </row>
    <row r="267" spans="1:18" s="32" customFormat="1" ht="74.25" customHeight="1" x14ac:dyDescent="0.25">
      <c r="A267" s="28">
        <v>26</v>
      </c>
      <c r="B267" s="29" t="s">
        <v>36</v>
      </c>
      <c r="C267" s="30" t="s">
        <v>47</v>
      </c>
      <c r="D267" s="31">
        <f>D268+D276</f>
        <v>16646</v>
      </c>
      <c r="E267" s="31">
        <f t="shared" ref="E267:M267" si="163">E268+E276</f>
        <v>0</v>
      </c>
      <c r="F267" s="31">
        <f t="shared" si="163"/>
        <v>132</v>
      </c>
      <c r="G267" s="31">
        <f t="shared" si="163"/>
        <v>16514</v>
      </c>
      <c r="H267" s="31">
        <f t="shared" si="163"/>
        <v>0</v>
      </c>
      <c r="I267" s="31">
        <f t="shared" si="163"/>
        <v>11001.699999999999</v>
      </c>
      <c r="J267" s="31">
        <f t="shared" si="163"/>
        <v>0</v>
      </c>
      <c r="K267" s="31">
        <f t="shared" si="163"/>
        <v>0</v>
      </c>
      <c r="L267" s="31">
        <f t="shared" si="163"/>
        <v>11001.699999999999</v>
      </c>
      <c r="M267" s="31">
        <f t="shared" si="163"/>
        <v>0</v>
      </c>
      <c r="N267" s="31">
        <f t="shared" si="9"/>
        <v>66.092154271296394</v>
      </c>
      <c r="O267" s="31">
        <v>0</v>
      </c>
      <c r="P267" s="31">
        <f t="shared" si="10"/>
        <v>0</v>
      </c>
      <c r="Q267" s="31">
        <f t="shared" si="11"/>
        <v>66.620443260264011</v>
      </c>
      <c r="R267" s="31">
        <v>0</v>
      </c>
    </row>
    <row r="268" spans="1:18" s="40" customFormat="1" ht="63" customHeight="1" x14ac:dyDescent="0.25">
      <c r="A268" s="74"/>
      <c r="B268" s="58" t="s">
        <v>64</v>
      </c>
      <c r="C268" s="74" t="s">
        <v>66</v>
      </c>
      <c r="D268" s="39">
        <f>D269+D270+D271+D272+D273+D274+D275</f>
        <v>7147.7999999999993</v>
      </c>
      <c r="E268" s="39">
        <f t="shared" ref="E268:M268" si="164">E269+E270+E271+E272+E273+E274+E275</f>
        <v>0</v>
      </c>
      <c r="F268" s="39">
        <f t="shared" si="164"/>
        <v>132</v>
      </c>
      <c r="G268" s="39">
        <f t="shared" si="164"/>
        <v>7015.7999999999993</v>
      </c>
      <c r="H268" s="39">
        <f t="shared" si="164"/>
        <v>0</v>
      </c>
      <c r="I268" s="39">
        <f t="shared" si="164"/>
        <v>4722.8999999999996</v>
      </c>
      <c r="J268" s="39">
        <f t="shared" si="164"/>
        <v>0</v>
      </c>
      <c r="K268" s="39">
        <f t="shared" si="164"/>
        <v>0</v>
      </c>
      <c r="L268" s="39">
        <f t="shared" si="164"/>
        <v>4722.8999999999996</v>
      </c>
      <c r="M268" s="39">
        <f t="shared" si="164"/>
        <v>0</v>
      </c>
      <c r="N268" s="39">
        <f t="shared" ref="N268:N278" si="165">I268/D268*100</f>
        <v>66.074876185679514</v>
      </c>
      <c r="O268" s="39">
        <v>0</v>
      </c>
      <c r="P268" s="39">
        <f t="shared" ref="P268:P273" si="166">K268/F268*100</f>
        <v>0</v>
      </c>
      <c r="Q268" s="39">
        <f t="shared" ref="Q268:Q278" si="167">L268/G268*100</f>
        <v>67.318053536303765</v>
      </c>
      <c r="R268" s="39">
        <v>0</v>
      </c>
    </row>
    <row r="269" spans="1:18" s="12" customFormat="1" ht="25.5" customHeight="1" x14ac:dyDescent="0.25">
      <c r="A269" s="74"/>
      <c r="B269" s="44" t="s">
        <v>160</v>
      </c>
      <c r="C269" s="74"/>
      <c r="D269" s="17">
        <f t="shared" ref="D269:D278" si="168">E269+F269+G269</f>
        <v>5933.4</v>
      </c>
      <c r="E269" s="55">
        <v>0</v>
      </c>
      <c r="F269" s="17">
        <v>0</v>
      </c>
      <c r="G269" s="17">
        <v>5933.4</v>
      </c>
      <c r="H269" s="55">
        <v>0</v>
      </c>
      <c r="I269" s="17">
        <f t="shared" ref="I269:I275" si="169">J269+K269+L269</f>
        <v>3924.6</v>
      </c>
      <c r="J269" s="55">
        <v>0</v>
      </c>
      <c r="K269" s="17">
        <v>0</v>
      </c>
      <c r="L269" s="17">
        <v>3924.6</v>
      </c>
      <c r="M269" s="55">
        <v>0</v>
      </c>
      <c r="N269" s="15">
        <f t="shared" si="165"/>
        <v>66.144200626959247</v>
      </c>
      <c r="O269" s="15">
        <v>0</v>
      </c>
      <c r="P269" s="15">
        <v>0</v>
      </c>
      <c r="Q269" s="15">
        <f t="shared" si="167"/>
        <v>66.144200626959247</v>
      </c>
      <c r="R269" s="15">
        <v>0</v>
      </c>
    </row>
    <row r="270" spans="1:18" s="12" customFormat="1" ht="51" customHeight="1" x14ac:dyDescent="0.25">
      <c r="A270" s="74"/>
      <c r="B270" s="44" t="s">
        <v>161</v>
      </c>
      <c r="C270" s="74"/>
      <c r="D270" s="17">
        <f t="shared" si="168"/>
        <v>501.7</v>
      </c>
      <c r="E270" s="55">
        <v>0</v>
      </c>
      <c r="F270" s="17">
        <v>0</v>
      </c>
      <c r="G270" s="17">
        <v>501.7</v>
      </c>
      <c r="H270" s="55">
        <v>0</v>
      </c>
      <c r="I270" s="17">
        <f t="shared" si="169"/>
        <v>357.6</v>
      </c>
      <c r="J270" s="55">
        <v>0</v>
      </c>
      <c r="K270" s="17">
        <v>0</v>
      </c>
      <c r="L270" s="17">
        <v>357.6</v>
      </c>
      <c r="M270" s="55">
        <v>0</v>
      </c>
      <c r="N270" s="15">
        <f t="shared" si="165"/>
        <v>71.277655969703019</v>
      </c>
      <c r="O270" s="15">
        <v>0</v>
      </c>
      <c r="P270" s="15">
        <v>0</v>
      </c>
      <c r="Q270" s="15">
        <f t="shared" si="167"/>
        <v>71.277655969703019</v>
      </c>
      <c r="R270" s="15">
        <v>0</v>
      </c>
    </row>
    <row r="271" spans="1:18" s="12" customFormat="1" ht="75" customHeight="1" x14ac:dyDescent="0.25">
      <c r="A271" s="74"/>
      <c r="B271" s="44" t="s">
        <v>162</v>
      </c>
      <c r="C271" s="74"/>
      <c r="D271" s="17">
        <f t="shared" si="168"/>
        <v>141.5</v>
      </c>
      <c r="E271" s="55">
        <v>0</v>
      </c>
      <c r="F271" s="17">
        <v>0</v>
      </c>
      <c r="G271" s="17">
        <v>141.5</v>
      </c>
      <c r="H271" s="55">
        <v>0</v>
      </c>
      <c r="I271" s="17">
        <f t="shared" si="169"/>
        <v>113.8</v>
      </c>
      <c r="J271" s="55">
        <v>0</v>
      </c>
      <c r="K271" s="17">
        <v>0</v>
      </c>
      <c r="L271" s="17">
        <v>113.8</v>
      </c>
      <c r="M271" s="55">
        <v>0</v>
      </c>
      <c r="N271" s="15">
        <f t="shared" si="165"/>
        <v>80.42402826855124</v>
      </c>
      <c r="O271" s="15">
        <v>0</v>
      </c>
      <c r="P271" s="15">
        <v>0</v>
      </c>
      <c r="Q271" s="15">
        <f t="shared" si="167"/>
        <v>80.42402826855124</v>
      </c>
      <c r="R271" s="15">
        <v>0</v>
      </c>
    </row>
    <row r="272" spans="1:18" s="12" customFormat="1" ht="37.5" customHeight="1" x14ac:dyDescent="0.25">
      <c r="A272" s="74"/>
      <c r="B272" s="44" t="s">
        <v>163</v>
      </c>
      <c r="C272" s="74"/>
      <c r="D272" s="17">
        <f t="shared" si="168"/>
        <v>66</v>
      </c>
      <c r="E272" s="55">
        <v>0</v>
      </c>
      <c r="F272" s="17">
        <v>66</v>
      </c>
      <c r="G272" s="17">
        <v>0</v>
      </c>
      <c r="H272" s="55">
        <v>0</v>
      </c>
      <c r="I272" s="17">
        <f t="shared" si="169"/>
        <v>0</v>
      </c>
      <c r="J272" s="55">
        <v>0</v>
      </c>
      <c r="K272" s="17">
        <v>0</v>
      </c>
      <c r="L272" s="17">
        <v>0</v>
      </c>
      <c r="M272" s="55">
        <v>0</v>
      </c>
      <c r="N272" s="15">
        <f t="shared" si="165"/>
        <v>0</v>
      </c>
      <c r="O272" s="15">
        <v>0</v>
      </c>
      <c r="P272" s="15">
        <f t="shared" si="166"/>
        <v>0</v>
      </c>
      <c r="Q272" s="15">
        <v>0</v>
      </c>
      <c r="R272" s="15">
        <v>0</v>
      </c>
    </row>
    <row r="273" spans="1:18" s="12" customFormat="1" ht="72.75" customHeight="1" x14ac:dyDescent="0.25">
      <c r="A273" s="74"/>
      <c r="B273" s="44" t="s">
        <v>164</v>
      </c>
      <c r="C273" s="74"/>
      <c r="D273" s="17">
        <f t="shared" si="168"/>
        <v>66</v>
      </c>
      <c r="E273" s="55">
        <v>0</v>
      </c>
      <c r="F273" s="17">
        <v>66</v>
      </c>
      <c r="G273" s="17">
        <v>0</v>
      </c>
      <c r="H273" s="55">
        <v>0</v>
      </c>
      <c r="I273" s="17">
        <f t="shared" si="169"/>
        <v>0</v>
      </c>
      <c r="J273" s="55">
        <v>0</v>
      </c>
      <c r="K273" s="17">
        <v>0</v>
      </c>
      <c r="L273" s="17">
        <v>0</v>
      </c>
      <c r="M273" s="55">
        <v>0</v>
      </c>
      <c r="N273" s="15">
        <f t="shared" si="165"/>
        <v>0</v>
      </c>
      <c r="O273" s="15">
        <v>0</v>
      </c>
      <c r="P273" s="15">
        <f t="shared" si="166"/>
        <v>0</v>
      </c>
      <c r="Q273" s="15">
        <v>0</v>
      </c>
      <c r="R273" s="15">
        <v>0</v>
      </c>
    </row>
    <row r="274" spans="1:18" s="12" customFormat="1" ht="78" customHeight="1" x14ac:dyDescent="0.25">
      <c r="A274" s="74"/>
      <c r="B274" s="44" t="s">
        <v>165</v>
      </c>
      <c r="C274" s="74"/>
      <c r="D274" s="17">
        <f t="shared" si="168"/>
        <v>215.3</v>
      </c>
      <c r="E274" s="55">
        <v>0</v>
      </c>
      <c r="F274" s="17">
        <v>0</v>
      </c>
      <c r="G274" s="17">
        <v>215.3</v>
      </c>
      <c r="H274" s="55">
        <v>0</v>
      </c>
      <c r="I274" s="17">
        <f t="shared" si="169"/>
        <v>173.2</v>
      </c>
      <c r="J274" s="55">
        <v>0</v>
      </c>
      <c r="K274" s="17">
        <v>0</v>
      </c>
      <c r="L274" s="17">
        <v>173.2</v>
      </c>
      <c r="M274" s="55">
        <v>0</v>
      </c>
      <c r="N274" s="15">
        <f t="shared" si="165"/>
        <v>80.445889456572218</v>
      </c>
      <c r="O274" s="15">
        <v>0</v>
      </c>
      <c r="P274" s="15">
        <v>0</v>
      </c>
      <c r="Q274" s="15">
        <f t="shared" si="167"/>
        <v>80.445889456572218</v>
      </c>
      <c r="R274" s="15">
        <v>0</v>
      </c>
    </row>
    <row r="275" spans="1:18" s="12" customFormat="1" ht="51" customHeight="1" x14ac:dyDescent="0.25">
      <c r="A275" s="74"/>
      <c r="B275" s="44" t="s">
        <v>166</v>
      </c>
      <c r="C275" s="74"/>
      <c r="D275" s="17">
        <f t="shared" si="168"/>
        <v>223.9</v>
      </c>
      <c r="E275" s="55">
        <v>0</v>
      </c>
      <c r="F275" s="17">
        <v>0</v>
      </c>
      <c r="G275" s="17">
        <v>223.9</v>
      </c>
      <c r="H275" s="55">
        <v>0</v>
      </c>
      <c r="I275" s="17">
        <f t="shared" si="169"/>
        <v>153.69999999999999</v>
      </c>
      <c r="J275" s="55">
        <v>0</v>
      </c>
      <c r="K275" s="17">
        <v>0</v>
      </c>
      <c r="L275" s="17">
        <v>153.69999999999999</v>
      </c>
      <c r="M275" s="55">
        <v>0</v>
      </c>
      <c r="N275" s="15">
        <f t="shared" si="165"/>
        <v>68.646717284502003</v>
      </c>
      <c r="O275" s="15">
        <v>0</v>
      </c>
      <c r="P275" s="15">
        <v>0</v>
      </c>
      <c r="Q275" s="15">
        <f t="shared" si="167"/>
        <v>68.646717284502003</v>
      </c>
      <c r="R275" s="15">
        <v>0</v>
      </c>
    </row>
    <row r="276" spans="1:18" s="40" customFormat="1" ht="39" customHeight="1" x14ac:dyDescent="0.25">
      <c r="A276" s="74"/>
      <c r="B276" s="38" t="s">
        <v>65</v>
      </c>
      <c r="C276" s="76" t="s">
        <v>67</v>
      </c>
      <c r="D276" s="39">
        <f>D277+D278</f>
        <v>9498.1999999999989</v>
      </c>
      <c r="E276" s="39">
        <f t="shared" ref="E276:H276" si="170">E277+E278</f>
        <v>0</v>
      </c>
      <c r="F276" s="39">
        <f t="shared" si="170"/>
        <v>0</v>
      </c>
      <c r="G276" s="39">
        <f t="shared" si="170"/>
        <v>9498.1999999999989</v>
      </c>
      <c r="H276" s="39">
        <f t="shared" si="170"/>
        <v>0</v>
      </c>
      <c r="I276" s="39">
        <f>I277+I278</f>
        <v>6278.7999999999993</v>
      </c>
      <c r="J276" s="39">
        <f t="shared" ref="J276:M276" si="171">J277+J278</f>
        <v>0</v>
      </c>
      <c r="K276" s="39">
        <f t="shared" si="171"/>
        <v>0</v>
      </c>
      <c r="L276" s="39">
        <f t="shared" si="171"/>
        <v>6278.7999999999993</v>
      </c>
      <c r="M276" s="39">
        <f t="shared" si="171"/>
        <v>0</v>
      </c>
      <c r="N276" s="39">
        <f t="shared" si="165"/>
        <v>66.105156766545235</v>
      </c>
      <c r="O276" s="39">
        <v>0</v>
      </c>
      <c r="P276" s="39">
        <v>0</v>
      </c>
      <c r="Q276" s="39">
        <f t="shared" si="167"/>
        <v>66.105156766545235</v>
      </c>
      <c r="R276" s="39">
        <v>0</v>
      </c>
    </row>
    <row r="277" spans="1:18" s="12" customFormat="1" ht="14.25" customHeight="1" x14ac:dyDescent="0.25">
      <c r="A277" s="74"/>
      <c r="B277" s="44" t="s">
        <v>167</v>
      </c>
      <c r="C277" s="76"/>
      <c r="D277" s="17">
        <f t="shared" si="168"/>
        <v>7718.9</v>
      </c>
      <c r="E277" s="17">
        <v>0</v>
      </c>
      <c r="F277" s="17">
        <v>0</v>
      </c>
      <c r="G277" s="41">
        <v>7718.9</v>
      </c>
      <c r="H277" s="17">
        <v>0</v>
      </c>
      <c r="I277" s="17">
        <f t="shared" ref="I277:I278" si="172">J277+K277+L277</f>
        <v>5223.8999999999996</v>
      </c>
      <c r="J277" s="17">
        <v>0</v>
      </c>
      <c r="K277" s="17">
        <v>0</v>
      </c>
      <c r="L277" s="41">
        <v>5223.8999999999996</v>
      </c>
      <c r="M277" s="17">
        <v>0</v>
      </c>
      <c r="N277" s="15">
        <f t="shared" si="165"/>
        <v>67.676741504618533</v>
      </c>
      <c r="O277" s="15">
        <v>0</v>
      </c>
      <c r="P277" s="15">
        <v>0</v>
      </c>
      <c r="Q277" s="15">
        <f t="shared" si="167"/>
        <v>67.676741504618533</v>
      </c>
      <c r="R277" s="15">
        <v>0</v>
      </c>
    </row>
    <row r="278" spans="1:18" s="12" customFormat="1" ht="16.5" customHeight="1" x14ac:dyDescent="0.25">
      <c r="A278" s="74"/>
      <c r="B278" s="44" t="s">
        <v>168</v>
      </c>
      <c r="C278" s="76"/>
      <c r="D278" s="17">
        <f t="shared" si="168"/>
        <v>1779.3</v>
      </c>
      <c r="E278" s="17">
        <v>0</v>
      </c>
      <c r="F278" s="17">
        <v>0</v>
      </c>
      <c r="G278" s="41">
        <v>1779.3</v>
      </c>
      <c r="H278" s="17">
        <v>0</v>
      </c>
      <c r="I278" s="17">
        <f t="shared" si="172"/>
        <v>1054.9000000000001</v>
      </c>
      <c r="J278" s="17">
        <v>0</v>
      </c>
      <c r="K278" s="17">
        <v>0</v>
      </c>
      <c r="L278" s="41">
        <v>1054.9000000000001</v>
      </c>
      <c r="M278" s="17">
        <v>0</v>
      </c>
      <c r="N278" s="15">
        <f t="shared" si="165"/>
        <v>59.287360197830616</v>
      </c>
      <c r="O278" s="15">
        <v>0</v>
      </c>
      <c r="P278" s="15">
        <v>0</v>
      </c>
      <c r="Q278" s="15">
        <f t="shared" si="167"/>
        <v>59.287360197830616</v>
      </c>
      <c r="R278" s="15">
        <v>0</v>
      </c>
    </row>
    <row r="279" spans="1:18" s="32" customFormat="1" ht="51.75" customHeight="1" x14ac:dyDescent="0.25">
      <c r="A279" s="28">
        <v>27</v>
      </c>
      <c r="B279" s="29" t="s">
        <v>37</v>
      </c>
      <c r="C279" s="30" t="s">
        <v>141</v>
      </c>
      <c r="D279" s="31">
        <f>D280+D281+D282+D283+D284+D285+D286+D287</f>
        <v>11255.5</v>
      </c>
      <c r="E279" s="31">
        <f t="shared" ref="E279:M279" si="173">E280+E281+E282+E283+E284+E285+E286+E287</f>
        <v>0</v>
      </c>
      <c r="F279" s="31">
        <f t="shared" si="173"/>
        <v>0</v>
      </c>
      <c r="G279" s="31">
        <f t="shared" si="173"/>
        <v>11255.5</v>
      </c>
      <c r="H279" s="31">
        <f t="shared" si="173"/>
        <v>0</v>
      </c>
      <c r="I279" s="31">
        <f t="shared" si="173"/>
        <v>9023.5</v>
      </c>
      <c r="J279" s="31">
        <f t="shared" si="173"/>
        <v>0</v>
      </c>
      <c r="K279" s="31">
        <f t="shared" si="173"/>
        <v>0</v>
      </c>
      <c r="L279" s="31">
        <f t="shared" si="173"/>
        <v>9023.5</v>
      </c>
      <c r="M279" s="31">
        <f t="shared" si="173"/>
        <v>0</v>
      </c>
      <c r="N279" s="31">
        <f t="shared" si="9"/>
        <v>80.1696948158678</v>
      </c>
      <c r="O279" s="31">
        <v>0</v>
      </c>
      <c r="P279" s="31">
        <v>0</v>
      </c>
      <c r="Q279" s="31">
        <f t="shared" si="11"/>
        <v>80.1696948158678</v>
      </c>
      <c r="R279" s="31">
        <v>0</v>
      </c>
    </row>
    <row r="280" spans="1:18" s="13" customFormat="1" ht="61.5" customHeight="1" x14ac:dyDescent="0.25">
      <c r="A280" s="77"/>
      <c r="B280" s="44" t="s">
        <v>150</v>
      </c>
      <c r="C280" s="78" t="s">
        <v>141</v>
      </c>
      <c r="D280" s="15">
        <f t="shared" si="75"/>
        <v>978.4</v>
      </c>
      <c r="E280" s="15">
        <v>0</v>
      </c>
      <c r="F280" s="15">
        <v>0</v>
      </c>
      <c r="G280" s="34">
        <v>978.4</v>
      </c>
      <c r="H280" s="15">
        <v>0</v>
      </c>
      <c r="I280" s="15">
        <f t="shared" ref="I280:I287" si="174">J280+K280+L280</f>
        <v>978.4</v>
      </c>
      <c r="J280" s="15">
        <v>0</v>
      </c>
      <c r="K280" s="15">
        <v>0</v>
      </c>
      <c r="L280" s="34">
        <v>978.4</v>
      </c>
      <c r="M280" s="15">
        <v>0</v>
      </c>
      <c r="N280" s="15">
        <f t="shared" si="9"/>
        <v>100</v>
      </c>
      <c r="O280" s="15">
        <v>0</v>
      </c>
      <c r="P280" s="15">
        <v>0</v>
      </c>
      <c r="Q280" s="15">
        <f t="shared" si="11"/>
        <v>100</v>
      </c>
      <c r="R280" s="15">
        <v>0</v>
      </c>
    </row>
    <row r="281" spans="1:18" s="13" customFormat="1" ht="27.75" customHeight="1" x14ac:dyDescent="0.25">
      <c r="A281" s="77"/>
      <c r="B281" s="44" t="s">
        <v>151</v>
      </c>
      <c r="C281" s="78"/>
      <c r="D281" s="15">
        <f t="shared" si="75"/>
        <v>58.9</v>
      </c>
      <c r="E281" s="15">
        <v>0</v>
      </c>
      <c r="F281" s="15">
        <v>0</v>
      </c>
      <c r="G281" s="34">
        <v>58.9</v>
      </c>
      <c r="H281" s="15">
        <v>0</v>
      </c>
      <c r="I281" s="15">
        <f t="shared" si="174"/>
        <v>58.9</v>
      </c>
      <c r="J281" s="15">
        <v>0</v>
      </c>
      <c r="K281" s="15">
        <v>0</v>
      </c>
      <c r="L281" s="34">
        <v>58.9</v>
      </c>
      <c r="M281" s="15">
        <v>0</v>
      </c>
      <c r="N281" s="15">
        <f t="shared" si="9"/>
        <v>100</v>
      </c>
      <c r="O281" s="15">
        <v>0</v>
      </c>
      <c r="P281" s="15">
        <v>0</v>
      </c>
      <c r="Q281" s="15">
        <f t="shared" si="11"/>
        <v>100</v>
      </c>
      <c r="R281" s="15">
        <v>0</v>
      </c>
    </row>
    <row r="282" spans="1:18" s="13" customFormat="1" ht="14.25" customHeight="1" x14ac:dyDescent="0.25">
      <c r="A282" s="77"/>
      <c r="B282" s="44" t="s">
        <v>152</v>
      </c>
      <c r="C282" s="78"/>
      <c r="D282" s="15">
        <f t="shared" si="75"/>
        <v>70.3</v>
      </c>
      <c r="E282" s="15">
        <v>0</v>
      </c>
      <c r="F282" s="15">
        <v>0</v>
      </c>
      <c r="G282" s="34">
        <v>70.3</v>
      </c>
      <c r="H282" s="15">
        <v>0</v>
      </c>
      <c r="I282" s="15">
        <f t="shared" si="174"/>
        <v>70.3</v>
      </c>
      <c r="J282" s="15">
        <v>0</v>
      </c>
      <c r="K282" s="15">
        <v>0</v>
      </c>
      <c r="L282" s="34">
        <v>70.3</v>
      </c>
      <c r="M282" s="15">
        <v>0</v>
      </c>
      <c r="N282" s="15">
        <f t="shared" si="9"/>
        <v>100</v>
      </c>
      <c r="O282" s="15">
        <v>0</v>
      </c>
      <c r="P282" s="15">
        <v>0</v>
      </c>
      <c r="Q282" s="15">
        <f t="shared" si="11"/>
        <v>100</v>
      </c>
      <c r="R282" s="15">
        <v>0</v>
      </c>
    </row>
    <row r="283" spans="1:18" s="13" customFormat="1" ht="37.5" customHeight="1" x14ac:dyDescent="0.25">
      <c r="A283" s="77"/>
      <c r="B283" s="44" t="s">
        <v>153</v>
      </c>
      <c r="C283" s="78"/>
      <c r="D283" s="15">
        <f t="shared" si="75"/>
        <v>47.8</v>
      </c>
      <c r="E283" s="15">
        <v>0</v>
      </c>
      <c r="F283" s="15">
        <v>0</v>
      </c>
      <c r="G283" s="34">
        <v>47.8</v>
      </c>
      <c r="H283" s="15">
        <v>0</v>
      </c>
      <c r="I283" s="15">
        <f t="shared" si="174"/>
        <v>47.8</v>
      </c>
      <c r="J283" s="15">
        <v>0</v>
      </c>
      <c r="K283" s="15">
        <v>0</v>
      </c>
      <c r="L283" s="34">
        <v>47.8</v>
      </c>
      <c r="M283" s="15">
        <v>0</v>
      </c>
      <c r="N283" s="15">
        <f t="shared" si="9"/>
        <v>100</v>
      </c>
      <c r="O283" s="15">
        <v>0</v>
      </c>
      <c r="P283" s="15">
        <v>0</v>
      </c>
      <c r="Q283" s="15">
        <f t="shared" si="11"/>
        <v>100</v>
      </c>
      <c r="R283" s="15">
        <v>0</v>
      </c>
    </row>
    <row r="284" spans="1:18" s="13" customFormat="1" ht="39.75" customHeight="1" x14ac:dyDescent="0.25">
      <c r="A284" s="77"/>
      <c r="B284" s="44" t="s">
        <v>154</v>
      </c>
      <c r="C284" s="78"/>
      <c r="D284" s="15">
        <f t="shared" si="75"/>
        <v>50</v>
      </c>
      <c r="E284" s="15">
        <v>0</v>
      </c>
      <c r="F284" s="15">
        <v>0</v>
      </c>
      <c r="G284" s="34">
        <v>50</v>
      </c>
      <c r="H284" s="15">
        <v>0</v>
      </c>
      <c r="I284" s="15">
        <f t="shared" si="174"/>
        <v>50</v>
      </c>
      <c r="J284" s="15">
        <v>0</v>
      </c>
      <c r="K284" s="15">
        <v>0</v>
      </c>
      <c r="L284" s="34">
        <v>50</v>
      </c>
      <c r="M284" s="15">
        <v>0</v>
      </c>
      <c r="N284" s="15">
        <f t="shared" si="9"/>
        <v>100</v>
      </c>
      <c r="O284" s="15">
        <v>0</v>
      </c>
      <c r="P284" s="15">
        <v>0</v>
      </c>
      <c r="Q284" s="15">
        <f t="shared" si="11"/>
        <v>100</v>
      </c>
      <c r="R284" s="15">
        <v>0</v>
      </c>
    </row>
    <row r="285" spans="1:18" s="13" customFormat="1" ht="28.5" customHeight="1" x14ac:dyDescent="0.25">
      <c r="A285" s="77"/>
      <c r="B285" s="44" t="s">
        <v>155</v>
      </c>
      <c r="C285" s="78"/>
      <c r="D285" s="15">
        <f t="shared" si="75"/>
        <v>53</v>
      </c>
      <c r="E285" s="15">
        <v>0</v>
      </c>
      <c r="F285" s="15">
        <v>0</v>
      </c>
      <c r="G285" s="34">
        <v>53</v>
      </c>
      <c r="H285" s="15">
        <v>0</v>
      </c>
      <c r="I285" s="15">
        <f t="shared" si="174"/>
        <v>53</v>
      </c>
      <c r="J285" s="15">
        <v>0</v>
      </c>
      <c r="K285" s="15">
        <v>0</v>
      </c>
      <c r="L285" s="34">
        <v>53</v>
      </c>
      <c r="M285" s="15">
        <v>0</v>
      </c>
      <c r="N285" s="15">
        <f t="shared" si="9"/>
        <v>100</v>
      </c>
      <c r="O285" s="15">
        <v>0</v>
      </c>
      <c r="P285" s="15">
        <v>0</v>
      </c>
      <c r="Q285" s="15">
        <f t="shared" si="11"/>
        <v>100</v>
      </c>
      <c r="R285" s="15">
        <v>0</v>
      </c>
    </row>
    <row r="286" spans="1:18" s="13" customFormat="1" ht="27" customHeight="1" x14ac:dyDescent="0.25">
      <c r="A286" s="77"/>
      <c r="B286" s="44" t="s">
        <v>156</v>
      </c>
      <c r="C286" s="78"/>
      <c r="D286" s="15">
        <f t="shared" si="75"/>
        <v>47</v>
      </c>
      <c r="E286" s="15">
        <v>0</v>
      </c>
      <c r="F286" s="15">
        <v>0</v>
      </c>
      <c r="G286" s="34">
        <v>47</v>
      </c>
      <c r="H286" s="15">
        <v>0</v>
      </c>
      <c r="I286" s="15">
        <f t="shared" si="174"/>
        <v>47</v>
      </c>
      <c r="J286" s="15">
        <v>0</v>
      </c>
      <c r="K286" s="15">
        <v>0</v>
      </c>
      <c r="L286" s="34">
        <v>47</v>
      </c>
      <c r="M286" s="15">
        <v>0</v>
      </c>
      <c r="N286" s="15">
        <f t="shared" si="9"/>
        <v>100</v>
      </c>
      <c r="O286" s="15">
        <v>0</v>
      </c>
      <c r="P286" s="15">
        <v>0</v>
      </c>
      <c r="Q286" s="15">
        <f t="shared" si="11"/>
        <v>100</v>
      </c>
      <c r="R286" s="15">
        <v>0</v>
      </c>
    </row>
    <row r="287" spans="1:18" s="13" customFormat="1" ht="39" customHeight="1" x14ac:dyDescent="0.25">
      <c r="A287" s="77"/>
      <c r="B287" s="44" t="s">
        <v>157</v>
      </c>
      <c r="C287" s="78"/>
      <c r="D287" s="15">
        <f t="shared" si="75"/>
        <v>9950.1</v>
      </c>
      <c r="E287" s="15">
        <v>0</v>
      </c>
      <c r="F287" s="15">
        <v>0</v>
      </c>
      <c r="G287" s="34">
        <v>9950.1</v>
      </c>
      <c r="H287" s="15">
        <v>0</v>
      </c>
      <c r="I287" s="15">
        <f t="shared" si="174"/>
        <v>7718.1</v>
      </c>
      <c r="J287" s="15">
        <v>0</v>
      </c>
      <c r="K287" s="15">
        <v>0</v>
      </c>
      <c r="L287" s="34">
        <v>7718.1</v>
      </c>
      <c r="M287" s="15">
        <v>0</v>
      </c>
      <c r="N287" s="15">
        <f t="shared" si="9"/>
        <v>77.568064642566398</v>
      </c>
      <c r="O287" s="15">
        <v>0</v>
      </c>
      <c r="P287" s="15">
        <v>0</v>
      </c>
      <c r="Q287" s="15">
        <f t="shared" si="11"/>
        <v>77.568064642566398</v>
      </c>
      <c r="R287" s="15">
        <v>0</v>
      </c>
    </row>
    <row r="288" spans="1:18" s="32" customFormat="1" ht="39" customHeight="1" x14ac:dyDescent="0.25">
      <c r="A288" s="28">
        <v>28</v>
      </c>
      <c r="B288" s="29" t="s">
        <v>9</v>
      </c>
      <c r="C288" s="30" t="s">
        <v>43</v>
      </c>
      <c r="D288" s="31">
        <f>D289+D290</f>
        <v>328</v>
      </c>
      <c r="E288" s="31">
        <f t="shared" ref="E288:M288" si="175">E289+E290</f>
        <v>0</v>
      </c>
      <c r="F288" s="31">
        <f t="shared" si="175"/>
        <v>0</v>
      </c>
      <c r="G288" s="31">
        <f t="shared" si="175"/>
        <v>328</v>
      </c>
      <c r="H288" s="31">
        <f t="shared" si="175"/>
        <v>0</v>
      </c>
      <c r="I288" s="31">
        <f t="shared" si="175"/>
        <v>328</v>
      </c>
      <c r="J288" s="31">
        <f t="shared" si="175"/>
        <v>0</v>
      </c>
      <c r="K288" s="31">
        <f t="shared" si="175"/>
        <v>0</v>
      </c>
      <c r="L288" s="31">
        <f t="shared" si="175"/>
        <v>43</v>
      </c>
      <c r="M288" s="31">
        <f t="shared" si="175"/>
        <v>0</v>
      </c>
      <c r="N288" s="31">
        <f t="shared" si="9"/>
        <v>100</v>
      </c>
      <c r="O288" s="31">
        <v>0</v>
      </c>
      <c r="P288" s="31">
        <v>0</v>
      </c>
      <c r="Q288" s="31">
        <f t="shared" si="11"/>
        <v>13.109756097560975</v>
      </c>
      <c r="R288" s="31">
        <v>0</v>
      </c>
    </row>
    <row r="289" spans="1:18" s="13" customFormat="1" ht="25.5" customHeight="1" x14ac:dyDescent="0.25">
      <c r="A289" s="77"/>
      <c r="B289" s="42" t="s">
        <v>148</v>
      </c>
      <c r="C289" s="78" t="s">
        <v>43</v>
      </c>
      <c r="D289" s="15">
        <f t="shared" si="75"/>
        <v>8</v>
      </c>
      <c r="E289" s="15">
        <v>0</v>
      </c>
      <c r="F289" s="15">
        <v>0</v>
      </c>
      <c r="G289" s="34">
        <v>8</v>
      </c>
      <c r="H289" s="15">
        <v>0</v>
      </c>
      <c r="I289" s="15">
        <f t="shared" ref="I289" si="176">J289+K289+L289</f>
        <v>8</v>
      </c>
      <c r="J289" s="15">
        <v>0</v>
      </c>
      <c r="K289" s="15">
        <v>0</v>
      </c>
      <c r="L289" s="34">
        <v>8</v>
      </c>
      <c r="M289" s="15">
        <v>0</v>
      </c>
      <c r="N289" s="15">
        <f t="shared" si="9"/>
        <v>100</v>
      </c>
      <c r="O289" s="15">
        <v>0</v>
      </c>
      <c r="P289" s="15">
        <v>0</v>
      </c>
      <c r="Q289" s="15">
        <f t="shared" si="11"/>
        <v>100</v>
      </c>
      <c r="R289" s="15">
        <v>0</v>
      </c>
    </row>
    <row r="290" spans="1:18" s="13" customFormat="1" ht="39" customHeight="1" x14ac:dyDescent="0.25">
      <c r="A290" s="77"/>
      <c r="B290" s="42" t="s">
        <v>149</v>
      </c>
      <c r="C290" s="78"/>
      <c r="D290" s="15">
        <v>320</v>
      </c>
      <c r="E290" s="15">
        <v>0</v>
      </c>
      <c r="F290" s="15">
        <v>0</v>
      </c>
      <c r="G290" s="34">
        <v>320</v>
      </c>
      <c r="H290" s="15">
        <v>0</v>
      </c>
      <c r="I290" s="15">
        <v>320</v>
      </c>
      <c r="J290" s="15">
        <v>0</v>
      </c>
      <c r="K290" s="15">
        <v>0</v>
      </c>
      <c r="L290" s="34">
        <v>35</v>
      </c>
      <c r="M290" s="15">
        <v>0</v>
      </c>
      <c r="N290" s="15">
        <f t="shared" si="9"/>
        <v>100</v>
      </c>
      <c r="O290" s="15">
        <v>0</v>
      </c>
      <c r="P290" s="15">
        <v>0</v>
      </c>
      <c r="Q290" s="15">
        <f t="shared" si="11"/>
        <v>10.9375</v>
      </c>
      <c r="R290" s="15">
        <v>0</v>
      </c>
    </row>
    <row r="291" spans="1:18" s="32" customFormat="1" ht="52.5" customHeight="1" x14ac:dyDescent="0.25">
      <c r="A291" s="28">
        <v>29</v>
      </c>
      <c r="B291" s="29" t="s">
        <v>11</v>
      </c>
      <c r="C291" s="30" t="s">
        <v>44</v>
      </c>
      <c r="D291" s="31">
        <f>D292</f>
        <v>450</v>
      </c>
      <c r="E291" s="31">
        <f t="shared" ref="E291:M291" si="177">E292</f>
        <v>0</v>
      </c>
      <c r="F291" s="31">
        <f t="shared" si="177"/>
        <v>0</v>
      </c>
      <c r="G291" s="31">
        <f t="shared" si="177"/>
        <v>450</v>
      </c>
      <c r="H291" s="31">
        <f t="shared" si="177"/>
        <v>0</v>
      </c>
      <c r="I291" s="31">
        <f t="shared" si="177"/>
        <v>0</v>
      </c>
      <c r="J291" s="31">
        <f t="shared" si="177"/>
        <v>0</v>
      </c>
      <c r="K291" s="31">
        <f t="shared" si="177"/>
        <v>0</v>
      </c>
      <c r="L291" s="31">
        <f t="shared" si="177"/>
        <v>0</v>
      </c>
      <c r="M291" s="31">
        <f t="shared" si="177"/>
        <v>0</v>
      </c>
      <c r="N291" s="31">
        <f t="shared" si="9"/>
        <v>0</v>
      </c>
      <c r="O291" s="31">
        <v>0</v>
      </c>
      <c r="P291" s="31">
        <v>0</v>
      </c>
      <c r="Q291" s="31">
        <f t="shared" si="11"/>
        <v>0</v>
      </c>
      <c r="R291" s="31">
        <v>0</v>
      </c>
    </row>
    <row r="292" spans="1:18" s="13" customFormat="1" ht="39" customHeight="1" x14ac:dyDescent="0.25">
      <c r="A292" s="49"/>
      <c r="B292" s="42" t="s">
        <v>214</v>
      </c>
      <c r="C292" s="50" t="s">
        <v>44</v>
      </c>
      <c r="D292" s="15">
        <f t="shared" si="75"/>
        <v>450</v>
      </c>
      <c r="E292" s="15">
        <v>0</v>
      </c>
      <c r="F292" s="15">
        <v>0</v>
      </c>
      <c r="G292" s="15">
        <v>450</v>
      </c>
      <c r="H292" s="15">
        <v>0</v>
      </c>
      <c r="I292" s="15">
        <f t="shared" ref="I292" si="178">J292+K292+L292</f>
        <v>0</v>
      </c>
      <c r="J292" s="15">
        <v>0</v>
      </c>
      <c r="K292" s="15">
        <v>0</v>
      </c>
      <c r="L292" s="15">
        <v>0</v>
      </c>
      <c r="M292" s="15">
        <v>0</v>
      </c>
      <c r="N292" s="15">
        <f>I292/D292*100</f>
        <v>0</v>
      </c>
      <c r="O292" s="15">
        <v>0</v>
      </c>
      <c r="P292" s="15">
        <v>0</v>
      </c>
      <c r="Q292" s="15">
        <f t="shared" si="11"/>
        <v>0</v>
      </c>
      <c r="R292" s="15">
        <v>0</v>
      </c>
    </row>
    <row r="293" spans="1:18" s="32" customFormat="1" ht="27.75" customHeight="1" x14ac:dyDescent="0.25">
      <c r="A293" s="28">
        <v>30</v>
      </c>
      <c r="B293" s="29" t="s">
        <v>38</v>
      </c>
      <c r="C293" s="30" t="s">
        <v>46</v>
      </c>
      <c r="D293" s="31">
        <f>D294+D295</f>
        <v>20532.7</v>
      </c>
      <c r="E293" s="31">
        <f t="shared" ref="E293:M293" si="179">E294+E295</f>
        <v>0</v>
      </c>
      <c r="F293" s="31">
        <f t="shared" si="179"/>
        <v>0</v>
      </c>
      <c r="G293" s="31">
        <f t="shared" si="179"/>
        <v>20532.7</v>
      </c>
      <c r="H293" s="31">
        <f t="shared" si="179"/>
        <v>0</v>
      </c>
      <c r="I293" s="31">
        <f t="shared" si="179"/>
        <v>15665.9</v>
      </c>
      <c r="J293" s="31">
        <f t="shared" si="179"/>
        <v>0</v>
      </c>
      <c r="K293" s="31">
        <f t="shared" si="179"/>
        <v>0</v>
      </c>
      <c r="L293" s="31">
        <f t="shared" si="179"/>
        <v>15665.9</v>
      </c>
      <c r="M293" s="31">
        <f t="shared" si="179"/>
        <v>0</v>
      </c>
      <c r="N293" s="31">
        <f t="shared" si="9"/>
        <v>76.297320858922589</v>
      </c>
      <c r="O293" s="31">
        <v>0</v>
      </c>
      <c r="P293" s="31">
        <v>0</v>
      </c>
      <c r="Q293" s="31">
        <f t="shared" si="11"/>
        <v>76.297320858922589</v>
      </c>
      <c r="R293" s="31">
        <v>0</v>
      </c>
    </row>
    <row r="294" spans="1:18" s="13" customFormat="1" ht="62.25" customHeight="1" x14ac:dyDescent="0.25">
      <c r="A294" s="77"/>
      <c r="B294" s="42" t="s">
        <v>216</v>
      </c>
      <c r="C294" s="78" t="s">
        <v>46</v>
      </c>
      <c r="D294" s="15">
        <f t="shared" si="75"/>
        <v>17532.7</v>
      </c>
      <c r="E294" s="15">
        <v>0</v>
      </c>
      <c r="F294" s="15">
        <v>0</v>
      </c>
      <c r="G294" s="34">
        <v>17532.7</v>
      </c>
      <c r="H294" s="15">
        <v>0</v>
      </c>
      <c r="I294" s="15">
        <f t="shared" ref="I294:I295" si="180">J294+K294+L294</f>
        <v>13415.9</v>
      </c>
      <c r="J294" s="15">
        <v>0</v>
      </c>
      <c r="K294" s="15">
        <v>0</v>
      </c>
      <c r="L294" s="15">
        <v>13415.9</v>
      </c>
      <c r="M294" s="15">
        <v>0</v>
      </c>
      <c r="N294" s="15">
        <f t="shared" si="9"/>
        <v>76.51930392922938</v>
      </c>
      <c r="O294" s="15">
        <v>0</v>
      </c>
      <c r="P294" s="15">
        <v>0</v>
      </c>
      <c r="Q294" s="15">
        <f t="shared" si="11"/>
        <v>76.51930392922938</v>
      </c>
      <c r="R294" s="15">
        <v>0</v>
      </c>
    </row>
    <row r="295" spans="1:18" s="13" customFormat="1" ht="25.5" customHeight="1" x14ac:dyDescent="0.25">
      <c r="A295" s="77"/>
      <c r="B295" s="42" t="s">
        <v>217</v>
      </c>
      <c r="C295" s="78"/>
      <c r="D295" s="15">
        <f t="shared" si="75"/>
        <v>3000</v>
      </c>
      <c r="E295" s="15">
        <v>0</v>
      </c>
      <c r="F295" s="15">
        <v>0</v>
      </c>
      <c r="G295" s="34">
        <v>3000</v>
      </c>
      <c r="H295" s="15">
        <v>0</v>
      </c>
      <c r="I295" s="15">
        <f t="shared" si="180"/>
        <v>2250</v>
      </c>
      <c r="J295" s="15">
        <v>0</v>
      </c>
      <c r="K295" s="15">
        <v>0</v>
      </c>
      <c r="L295" s="15">
        <v>2250</v>
      </c>
      <c r="M295" s="15">
        <v>0</v>
      </c>
      <c r="N295" s="15">
        <f t="shared" si="9"/>
        <v>75</v>
      </c>
      <c r="O295" s="15">
        <v>0</v>
      </c>
      <c r="P295" s="15">
        <v>0</v>
      </c>
      <c r="Q295" s="15">
        <f t="shared" si="11"/>
        <v>75</v>
      </c>
      <c r="R295" s="15">
        <v>0</v>
      </c>
    </row>
    <row r="296" spans="1:18" s="32" customFormat="1" ht="49.5" customHeight="1" x14ac:dyDescent="0.25">
      <c r="A296" s="28">
        <v>31</v>
      </c>
      <c r="B296" s="29" t="s">
        <v>39</v>
      </c>
      <c r="C296" s="30" t="s">
        <v>121</v>
      </c>
      <c r="D296" s="31">
        <f>D297+D298+D299+D300</f>
        <v>2350.4</v>
      </c>
      <c r="E296" s="31">
        <f t="shared" ref="E296:M296" si="181">E297+E298+E299+E300</f>
        <v>0</v>
      </c>
      <c r="F296" s="31">
        <f t="shared" si="181"/>
        <v>0</v>
      </c>
      <c r="G296" s="31">
        <f t="shared" si="181"/>
        <v>2350.4</v>
      </c>
      <c r="H296" s="31">
        <f t="shared" si="181"/>
        <v>0</v>
      </c>
      <c r="I296" s="31">
        <f t="shared" si="181"/>
        <v>1648.2</v>
      </c>
      <c r="J296" s="31">
        <f t="shared" si="181"/>
        <v>0</v>
      </c>
      <c r="K296" s="31">
        <f t="shared" si="181"/>
        <v>0</v>
      </c>
      <c r="L296" s="31">
        <f t="shared" si="181"/>
        <v>1648.2</v>
      </c>
      <c r="M296" s="31">
        <f t="shared" si="181"/>
        <v>0</v>
      </c>
      <c r="N296" s="31">
        <f t="shared" si="9"/>
        <v>70.124234172906739</v>
      </c>
      <c r="O296" s="31">
        <v>0</v>
      </c>
      <c r="P296" s="31">
        <v>0</v>
      </c>
      <c r="Q296" s="31">
        <f t="shared" si="11"/>
        <v>70.124234172906739</v>
      </c>
      <c r="R296" s="31">
        <v>0</v>
      </c>
    </row>
    <row r="297" spans="1:18" s="54" customFormat="1" ht="50.25" customHeight="1" x14ac:dyDescent="0.25">
      <c r="A297" s="75"/>
      <c r="B297" s="44" t="s">
        <v>137</v>
      </c>
      <c r="C297" s="78" t="s">
        <v>121</v>
      </c>
      <c r="D297" s="15">
        <f t="shared" si="75"/>
        <v>139.5</v>
      </c>
      <c r="E297" s="15">
        <v>0</v>
      </c>
      <c r="F297" s="15">
        <v>0</v>
      </c>
      <c r="G297" s="34">
        <v>139.5</v>
      </c>
      <c r="H297" s="15">
        <v>0</v>
      </c>
      <c r="I297" s="15">
        <f t="shared" ref="I297:I300" si="182">J297+K297+L297</f>
        <v>90.6</v>
      </c>
      <c r="J297" s="15">
        <v>0</v>
      </c>
      <c r="K297" s="15">
        <v>0</v>
      </c>
      <c r="L297" s="34">
        <v>90.6</v>
      </c>
      <c r="M297" s="15">
        <v>0</v>
      </c>
      <c r="N297" s="15">
        <f t="shared" si="9"/>
        <v>64.946236559139777</v>
      </c>
      <c r="O297" s="15">
        <v>0</v>
      </c>
      <c r="P297" s="15">
        <v>0</v>
      </c>
      <c r="Q297" s="15">
        <f t="shared" si="11"/>
        <v>64.946236559139777</v>
      </c>
      <c r="R297" s="15">
        <v>0</v>
      </c>
    </row>
    <row r="298" spans="1:18" s="54" customFormat="1" ht="39.75" customHeight="1" x14ac:dyDescent="0.25">
      <c r="A298" s="75"/>
      <c r="B298" s="44" t="s">
        <v>138</v>
      </c>
      <c r="C298" s="78"/>
      <c r="D298" s="15">
        <f t="shared" si="75"/>
        <v>137.5</v>
      </c>
      <c r="E298" s="15">
        <v>0</v>
      </c>
      <c r="F298" s="15">
        <v>0</v>
      </c>
      <c r="G298" s="34">
        <v>137.5</v>
      </c>
      <c r="H298" s="15">
        <v>0</v>
      </c>
      <c r="I298" s="15">
        <f t="shared" si="182"/>
        <v>82.9</v>
      </c>
      <c r="J298" s="15">
        <v>0</v>
      </c>
      <c r="K298" s="15">
        <v>0</v>
      </c>
      <c r="L298" s="34">
        <v>82.9</v>
      </c>
      <c r="M298" s="15">
        <v>0</v>
      </c>
      <c r="N298" s="15">
        <f t="shared" si="9"/>
        <v>60.290909090909096</v>
      </c>
      <c r="O298" s="15">
        <v>0</v>
      </c>
      <c r="P298" s="15">
        <v>0</v>
      </c>
      <c r="Q298" s="15">
        <f t="shared" si="11"/>
        <v>60.290909090909096</v>
      </c>
      <c r="R298" s="15">
        <v>0</v>
      </c>
    </row>
    <row r="299" spans="1:18" s="54" customFormat="1" ht="52.5" customHeight="1" x14ac:dyDescent="0.25">
      <c r="A299" s="75"/>
      <c r="B299" s="44" t="s">
        <v>139</v>
      </c>
      <c r="C299" s="78"/>
      <c r="D299" s="15">
        <f t="shared" si="75"/>
        <v>2016.5</v>
      </c>
      <c r="E299" s="15">
        <v>0</v>
      </c>
      <c r="F299" s="15">
        <v>0</v>
      </c>
      <c r="G299" s="34">
        <v>2016.5</v>
      </c>
      <c r="H299" s="15">
        <v>0</v>
      </c>
      <c r="I299" s="15">
        <f t="shared" si="182"/>
        <v>1422.8</v>
      </c>
      <c r="J299" s="15">
        <v>0</v>
      </c>
      <c r="K299" s="15">
        <v>0</v>
      </c>
      <c r="L299" s="34">
        <v>1422.8</v>
      </c>
      <c r="M299" s="15">
        <v>0</v>
      </c>
      <c r="N299" s="15">
        <f t="shared" si="9"/>
        <v>70.557897346888168</v>
      </c>
      <c r="O299" s="15">
        <v>0</v>
      </c>
      <c r="P299" s="15">
        <v>0</v>
      </c>
      <c r="Q299" s="15">
        <f t="shared" si="11"/>
        <v>70.557897346888168</v>
      </c>
      <c r="R299" s="15">
        <v>0</v>
      </c>
    </row>
    <row r="300" spans="1:18" s="54" customFormat="1" ht="27" customHeight="1" x14ac:dyDescent="0.25">
      <c r="A300" s="75"/>
      <c r="B300" s="44" t="s">
        <v>140</v>
      </c>
      <c r="C300" s="78"/>
      <c r="D300" s="15">
        <f t="shared" si="75"/>
        <v>56.9</v>
      </c>
      <c r="E300" s="15">
        <v>0</v>
      </c>
      <c r="F300" s="15">
        <v>0</v>
      </c>
      <c r="G300" s="34">
        <v>56.9</v>
      </c>
      <c r="H300" s="15">
        <v>0</v>
      </c>
      <c r="I300" s="15">
        <f t="shared" si="182"/>
        <v>51.9</v>
      </c>
      <c r="J300" s="15">
        <v>0</v>
      </c>
      <c r="K300" s="15">
        <v>0</v>
      </c>
      <c r="L300" s="34">
        <v>51.9</v>
      </c>
      <c r="M300" s="15">
        <v>0</v>
      </c>
      <c r="N300" s="15">
        <f t="shared" si="9"/>
        <v>91.212653778558874</v>
      </c>
      <c r="O300" s="15">
        <v>0</v>
      </c>
      <c r="P300" s="15">
        <v>0</v>
      </c>
      <c r="Q300" s="15">
        <f t="shared" si="11"/>
        <v>91.212653778558874</v>
      </c>
      <c r="R300" s="15">
        <v>0</v>
      </c>
    </row>
    <row r="301" spans="1:18" s="32" customFormat="1" ht="27" customHeight="1" x14ac:dyDescent="0.25">
      <c r="A301" s="28">
        <v>32</v>
      </c>
      <c r="B301" s="29" t="s">
        <v>40</v>
      </c>
      <c r="C301" s="30" t="s">
        <v>141</v>
      </c>
      <c r="D301" s="31">
        <f>D302+D308</f>
        <v>1783</v>
      </c>
      <c r="E301" s="31">
        <f t="shared" ref="E301:M301" si="183">E302+E308</f>
        <v>0</v>
      </c>
      <c r="F301" s="31">
        <f t="shared" si="183"/>
        <v>0</v>
      </c>
      <c r="G301" s="31">
        <f t="shared" si="183"/>
        <v>1783</v>
      </c>
      <c r="H301" s="31">
        <f t="shared" si="183"/>
        <v>0</v>
      </c>
      <c r="I301" s="31">
        <f t="shared" si="183"/>
        <v>1348.7</v>
      </c>
      <c r="J301" s="31">
        <f t="shared" si="183"/>
        <v>0</v>
      </c>
      <c r="K301" s="31">
        <f t="shared" si="183"/>
        <v>0</v>
      </c>
      <c r="L301" s="31">
        <f t="shared" si="183"/>
        <v>1348.7</v>
      </c>
      <c r="M301" s="31">
        <f t="shared" si="183"/>
        <v>0</v>
      </c>
      <c r="N301" s="31">
        <f t="shared" si="9"/>
        <v>75.642176107683682</v>
      </c>
      <c r="O301" s="31">
        <v>0</v>
      </c>
      <c r="P301" s="31">
        <v>0</v>
      </c>
      <c r="Q301" s="31">
        <f t="shared" si="11"/>
        <v>75.642176107683682</v>
      </c>
      <c r="R301" s="31">
        <v>0</v>
      </c>
    </row>
    <row r="302" spans="1:18" s="40" customFormat="1" ht="38.25" customHeight="1" x14ac:dyDescent="0.25">
      <c r="A302" s="74"/>
      <c r="B302" s="38" t="s">
        <v>79</v>
      </c>
      <c r="C302" s="76" t="s">
        <v>141</v>
      </c>
      <c r="D302" s="39">
        <f>D303+D304+D305+D306+D307</f>
        <v>1664</v>
      </c>
      <c r="E302" s="39">
        <f t="shared" ref="E302:M302" si="184">E303+E304+E305+E306+E307</f>
        <v>0</v>
      </c>
      <c r="F302" s="39">
        <f t="shared" si="184"/>
        <v>0</v>
      </c>
      <c r="G302" s="39">
        <f t="shared" si="184"/>
        <v>1664</v>
      </c>
      <c r="H302" s="39">
        <f t="shared" si="184"/>
        <v>0</v>
      </c>
      <c r="I302" s="39">
        <f t="shared" si="184"/>
        <v>1230</v>
      </c>
      <c r="J302" s="39">
        <f t="shared" si="184"/>
        <v>0</v>
      </c>
      <c r="K302" s="39">
        <f t="shared" si="184"/>
        <v>0</v>
      </c>
      <c r="L302" s="39">
        <f t="shared" si="184"/>
        <v>1230</v>
      </c>
      <c r="M302" s="39">
        <f t="shared" si="184"/>
        <v>0</v>
      </c>
      <c r="N302" s="39">
        <f t="shared" ref="N302:N308" si="185">I302/D302*100</f>
        <v>73.918269230769226</v>
      </c>
      <c r="O302" s="39">
        <v>0</v>
      </c>
      <c r="P302" s="39">
        <v>0</v>
      </c>
      <c r="Q302" s="39">
        <f t="shared" ref="Q302:Q309" si="186">L302/G302*100</f>
        <v>73.918269230769226</v>
      </c>
      <c r="R302" s="39">
        <v>0</v>
      </c>
    </row>
    <row r="303" spans="1:18" s="4" customFormat="1" ht="27" customHeight="1" x14ac:dyDescent="0.25">
      <c r="A303" s="74"/>
      <c r="B303" s="59" t="s">
        <v>142</v>
      </c>
      <c r="C303" s="76"/>
      <c r="D303" s="17">
        <f t="shared" ref="D303:D309" si="187">E303+F303+G303</f>
        <v>760.2</v>
      </c>
      <c r="E303" s="17">
        <v>0</v>
      </c>
      <c r="F303" s="17">
        <v>0</v>
      </c>
      <c r="G303" s="34">
        <v>760.2</v>
      </c>
      <c r="H303" s="17">
        <v>0</v>
      </c>
      <c r="I303" s="17">
        <f t="shared" ref="I303:I307" si="188">J303+K303+L303</f>
        <v>627.9</v>
      </c>
      <c r="J303" s="17">
        <v>0</v>
      </c>
      <c r="K303" s="17">
        <v>0</v>
      </c>
      <c r="L303" s="17">
        <v>627.9</v>
      </c>
      <c r="M303" s="17">
        <v>0</v>
      </c>
      <c r="N303" s="15">
        <f t="shared" si="185"/>
        <v>82.596685082872924</v>
      </c>
      <c r="O303" s="15">
        <v>0</v>
      </c>
      <c r="P303" s="15">
        <v>0</v>
      </c>
      <c r="Q303" s="15">
        <f t="shared" si="186"/>
        <v>82.596685082872924</v>
      </c>
      <c r="R303" s="15">
        <v>0</v>
      </c>
    </row>
    <row r="304" spans="1:18" s="4" customFormat="1" ht="26.25" customHeight="1" x14ac:dyDescent="0.25">
      <c r="A304" s="74"/>
      <c r="B304" s="59" t="s">
        <v>143</v>
      </c>
      <c r="C304" s="76"/>
      <c r="D304" s="17">
        <f t="shared" si="187"/>
        <v>85.8</v>
      </c>
      <c r="E304" s="17">
        <v>0</v>
      </c>
      <c r="F304" s="17">
        <v>0</v>
      </c>
      <c r="G304" s="34">
        <v>85.8</v>
      </c>
      <c r="H304" s="17">
        <v>0</v>
      </c>
      <c r="I304" s="17">
        <f t="shared" si="188"/>
        <v>67.599999999999994</v>
      </c>
      <c r="J304" s="17">
        <v>0</v>
      </c>
      <c r="K304" s="17">
        <v>0</v>
      </c>
      <c r="L304" s="17">
        <v>67.599999999999994</v>
      </c>
      <c r="M304" s="17">
        <v>0</v>
      </c>
      <c r="N304" s="15">
        <f t="shared" si="185"/>
        <v>78.787878787878782</v>
      </c>
      <c r="O304" s="15">
        <v>0</v>
      </c>
      <c r="P304" s="15">
        <v>0</v>
      </c>
      <c r="Q304" s="15">
        <f t="shared" si="186"/>
        <v>78.787878787878782</v>
      </c>
      <c r="R304" s="15">
        <v>0</v>
      </c>
    </row>
    <row r="305" spans="1:18" s="4" customFormat="1" ht="36.75" customHeight="1" x14ac:dyDescent="0.25">
      <c r="A305" s="74"/>
      <c r="B305" s="60" t="s">
        <v>144</v>
      </c>
      <c r="C305" s="76"/>
      <c r="D305" s="17">
        <f t="shared" si="187"/>
        <v>472</v>
      </c>
      <c r="E305" s="17">
        <v>0</v>
      </c>
      <c r="F305" s="17">
        <v>0</v>
      </c>
      <c r="G305" s="34">
        <v>472</v>
      </c>
      <c r="H305" s="17">
        <v>0</v>
      </c>
      <c r="I305" s="17">
        <f t="shared" si="188"/>
        <v>266.8</v>
      </c>
      <c r="J305" s="17">
        <v>0</v>
      </c>
      <c r="K305" s="17">
        <v>0</v>
      </c>
      <c r="L305" s="17">
        <v>266.8</v>
      </c>
      <c r="M305" s="17">
        <v>0</v>
      </c>
      <c r="N305" s="15">
        <f t="shared" si="185"/>
        <v>56.525423728813564</v>
      </c>
      <c r="O305" s="15">
        <v>0</v>
      </c>
      <c r="P305" s="15">
        <v>0</v>
      </c>
      <c r="Q305" s="15">
        <f t="shared" si="186"/>
        <v>56.525423728813564</v>
      </c>
      <c r="R305" s="15">
        <v>0</v>
      </c>
    </row>
    <row r="306" spans="1:18" s="4" customFormat="1" ht="51" customHeight="1" x14ac:dyDescent="0.25">
      <c r="A306" s="74"/>
      <c r="B306" s="60" t="s">
        <v>145</v>
      </c>
      <c r="C306" s="76"/>
      <c r="D306" s="17">
        <f t="shared" si="187"/>
        <v>20</v>
      </c>
      <c r="E306" s="17">
        <v>0</v>
      </c>
      <c r="F306" s="17">
        <v>0</v>
      </c>
      <c r="G306" s="34">
        <v>20</v>
      </c>
      <c r="H306" s="17">
        <v>0</v>
      </c>
      <c r="I306" s="17">
        <f t="shared" si="188"/>
        <v>20</v>
      </c>
      <c r="J306" s="17">
        <v>0</v>
      </c>
      <c r="K306" s="17">
        <v>0</v>
      </c>
      <c r="L306" s="17">
        <v>20</v>
      </c>
      <c r="M306" s="17">
        <v>0</v>
      </c>
      <c r="N306" s="15">
        <f t="shared" si="185"/>
        <v>100</v>
      </c>
      <c r="O306" s="15">
        <v>0</v>
      </c>
      <c r="P306" s="15">
        <v>0</v>
      </c>
      <c r="Q306" s="15">
        <f t="shared" si="186"/>
        <v>100</v>
      </c>
      <c r="R306" s="15">
        <v>0</v>
      </c>
    </row>
    <row r="307" spans="1:18" s="4" customFormat="1" ht="51" customHeight="1" x14ac:dyDescent="0.25">
      <c r="A307" s="74"/>
      <c r="B307" s="60" t="s">
        <v>146</v>
      </c>
      <c r="C307" s="76"/>
      <c r="D307" s="17">
        <f t="shared" si="187"/>
        <v>326</v>
      </c>
      <c r="E307" s="17">
        <v>0</v>
      </c>
      <c r="F307" s="17">
        <v>0</v>
      </c>
      <c r="G307" s="34">
        <v>326</v>
      </c>
      <c r="H307" s="17">
        <v>0</v>
      </c>
      <c r="I307" s="17">
        <f t="shared" si="188"/>
        <v>247.7</v>
      </c>
      <c r="J307" s="17">
        <v>0</v>
      </c>
      <c r="K307" s="17">
        <v>0</v>
      </c>
      <c r="L307" s="17">
        <v>247.7</v>
      </c>
      <c r="M307" s="17">
        <v>0</v>
      </c>
      <c r="N307" s="15">
        <f t="shared" si="185"/>
        <v>75.981595092024534</v>
      </c>
      <c r="O307" s="15">
        <v>0</v>
      </c>
      <c r="P307" s="15">
        <v>0</v>
      </c>
      <c r="Q307" s="15">
        <f t="shared" si="186"/>
        <v>75.981595092024534</v>
      </c>
      <c r="R307" s="15">
        <v>0</v>
      </c>
    </row>
    <row r="308" spans="1:18" s="40" customFormat="1" ht="26.25" customHeight="1" x14ac:dyDescent="0.25">
      <c r="A308" s="74"/>
      <c r="B308" s="38" t="s">
        <v>80</v>
      </c>
      <c r="C308" s="76" t="s">
        <v>91</v>
      </c>
      <c r="D308" s="39">
        <f>D309</f>
        <v>119</v>
      </c>
      <c r="E308" s="39">
        <f t="shared" ref="E308:M308" si="189">E309</f>
        <v>0</v>
      </c>
      <c r="F308" s="39">
        <f t="shared" si="189"/>
        <v>0</v>
      </c>
      <c r="G308" s="39">
        <f t="shared" si="189"/>
        <v>119</v>
      </c>
      <c r="H308" s="39">
        <f t="shared" si="189"/>
        <v>0</v>
      </c>
      <c r="I308" s="39">
        <f t="shared" si="189"/>
        <v>118.7</v>
      </c>
      <c r="J308" s="39">
        <f t="shared" si="189"/>
        <v>0</v>
      </c>
      <c r="K308" s="39">
        <f t="shared" si="189"/>
        <v>0</v>
      </c>
      <c r="L308" s="39">
        <f t="shared" si="189"/>
        <v>118.7</v>
      </c>
      <c r="M308" s="39">
        <f t="shared" si="189"/>
        <v>0</v>
      </c>
      <c r="N308" s="39">
        <f t="shared" si="185"/>
        <v>99.747899159663859</v>
      </c>
      <c r="O308" s="39">
        <v>0</v>
      </c>
      <c r="P308" s="39">
        <v>0</v>
      </c>
      <c r="Q308" s="39">
        <f t="shared" si="186"/>
        <v>99.747899159663859</v>
      </c>
      <c r="R308" s="39">
        <v>0</v>
      </c>
    </row>
    <row r="309" spans="1:18" s="4" customFormat="1" ht="15.75" customHeight="1" x14ac:dyDescent="0.25">
      <c r="A309" s="74"/>
      <c r="B309" s="48" t="s">
        <v>147</v>
      </c>
      <c r="C309" s="76"/>
      <c r="D309" s="17">
        <f t="shared" si="187"/>
        <v>119</v>
      </c>
      <c r="E309" s="17">
        <v>0</v>
      </c>
      <c r="F309" s="17">
        <v>0</v>
      </c>
      <c r="G309" s="41">
        <v>119</v>
      </c>
      <c r="H309" s="17">
        <v>0</v>
      </c>
      <c r="I309" s="17">
        <f t="shared" ref="I309" si="190">J309+K309+L309</f>
        <v>118.7</v>
      </c>
      <c r="J309" s="17">
        <v>0</v>
      </c>
      <c r="K309" s="17">
        <v>0</v>
      </c>
      <c r="L309" s="17">
        <v>118.7</v>
      </c>
      <c r="M309" s="17">
        <v>0</v>
      </c>
      <c r="N309" s="15">
        <f>I309/D309*100</f>
        <v>99.747899159663859</v>
      </c>
      <c r="O309" s="15">
        <v>0</v>
      </c>
      <c r="P309" s="15">
        <v>0</v>
      </c>
      <c r="Q309" s="15">
        <f t="shared" si="186"/>
        <v>99.747899159663859</v>
      </c>
      <c r="R309" s="15">
        <v>0</v>
      </c>
    </row>
    <row r="310" spans="1:18" s="32" customFormat="1" ht="48.75" customHeight="1" x14ac:dyDescent="0.25">
      <c r="A310" s="28">
        <v>33</v>
      </c>
      <c r="B310" s="29" t="s">
        <v>41</v>
      </c>
      <c r="C310" s="30" t="s">
        <v>121</v>
      </c>
      <c r="D310" s="31">
        <f>D311</f>
        <v>4618.2</v>
      </c>
      <c r="E310" s="31">
        <f t="shared" ref="E310:M310" si="191">E311</f>
        <v>0</v>
      </c>
      <c r="F310" s="31">
        <f t="shared" si="191"/>
        <v>0</v>
      </c>
      <c r="G310" s="31">
        <f t="shared" si="191"/>
        <v>4618.2</v>
      </c>
      <c r="H310" s="31">
        <f t="shared" si="191"/>
        <v>0</v>
      </c>
      <c r="I310" s="31">
        <f t="shared" si="191"/>
        <v>2284.6</v>
      </c>
      <c r="J310" s="31">
        <f t="shared" si="191"/>
        <v>0</v>
      </c>
      <c r="K310" s="31">
        <f t="shared" si="191"/>
        <v>0</v>
      </c>
      <c r="L310" s="31">
        <f t="shared" si="191"/>
        <v>2284.6</v>
      </c>
      <c r="M310" s="31">
        <f t="shared" si="191"/>
        <v>0</v>
      </c>
      <c r="N310" s="31">
        <f t="shared" si="9"/>
        <v>49.46949027759733</v>
      </c>
      <c r="O310" s="31">
        <v>0</v>
      </c>
      <c r="P310" s="31">
        <v>0</v>
      </c>
      <c r="Q310" s="31">
        <f t="shared" si="11"/>
        <v>49.46949027759733</v>
      </c>
      <c r="R310" s="31">
        <v>0</v>
      </c>
    </row>
    <row r="311" spans="1:18" s="40" customFormat="1" ht="37.5" customHeight="1" x14ac:dyDescent="0.25">
      <c r="A311" s="74"/>
      <c r="B311" s="38" t="s">
        <v>88</v>
      </c>
      <c r="C311" s="76" t="s">
        <v>121</v>
      </c>
      <c r="D311" s="39">
        <f>D312+D313+D314+D315+D316+D317+D318+D319</f>
        <v>4618.2</v>
      </c>
      <c r="E311" s="39">
        <f t="shared" ref="E311:M311" si="192">E312+E313+E314+E315+E316+E317+E318+E319</f>
        <v>0</v>
      </c>
      <c r="F311" s="39">
        <f t="shared" si="192"/>
        <v>0</v>
      </c>
      <c r="G311" s="39">
        <f t="shared" si="192"/>
        <v>4618.2</v>
      </c>
      <c r="H311" s="39">
        <f t="shared" si="192"/>
        <v>0</v>
      </c>
      <c r="I311" s="39">
        <f t="shared" si="192"/>
        <v>2284.6</v>
      </c>
      <c r="J311" s="39">
        <f t="shared" si="192"/>
        <v>0</v>
      </c>
      <c r="K311" s="39">
        <f t="shared" si="192"/>
        <v>0</v>
      </c>
      <c r="L311" s="39">
        <f t="shared" si="192"/>
        <v>2284.6</v>
      </c>
      <c r="M311" s="39">
        <f t="shared" si="192"/>
        <v>0</v>
      </c>
      <c r="N311" s="39">
        <f t="shared" ref="N311:N319" si="193">I311/D311*100</f>
        <v>49.46949027759733</v>
      </c>
      <c r="O311" s="39">
        <v>0</v>
      </c>
      <c r="P311" s="39">
        <v>0</v>
      </c>
      <c r="Q311" s="39">
        <f t="shared" ref="Q311:Q319" si="194">L311/G311*100</f>
        <v>49.46949027759733</v>
      </c>
      <c r="R311" s="39">
        <v>0</v>
      </c>
    </row>
    <row r="312" spans="1:18" s="12" customFormat="1" ht="27.75" customHeight="1" x14ac:dyDescent="0.25">
      <c r="A312" s="74"/>
      <c r="B312" s="48" t="s">
        <v>113</v>
      </c>
      <c r="C312" s="76"/>
      <c r="D312" s="17">
        <f t="shared" ref="D312:D319" si="195">E312+F312+G312</f>
        <v>380</v>
      </c>
      <c r="E312" s="55">
        <v>0</v>
      </c>
      <c r="F312" s="55">
        <v>0</v>
      </c>
      <c r="G312" s="34">
        <v>380</v>
      </c>
      <c r="H312" s="55">
        <v>0</v>
      </c>
      <c r="I312" s="17">
        <f t="shared" ref="I312:I319" si="196">J312+K312+L312</f>
        <v>257.39999999999998</v>
      </c>
      <c r="J312" s="55">
        <v>0</v>
      </c>
      <c r="K312" s="55">
        <v>0</v>
      </c>
      <c r="L312" s="34">
        <v>257.39999999999998</v>
      </c>
      <c r="M312" s="55">
        <v>0</v>
      </c>
      <c r="N312" s="15">
        <f t="shared" si="193"/>
        <v>67.73684210526315</v>
      </c>
      <c r="O312" s="15">
        <v>0</v>
      </c>
      <c r="P312" s="15">
        <v>0</v>
      </c>
      <c r="Q312" s="15">
        <f t="shared" si="194"/>
        <v>67.73684210526315</v>
      </c>
      <c r="R312" s="15">
        <v>0</v>
      </c>
    </row>
    <row r="313" spans="1:18" s="12" customFormat="1" ht="37.5" customHeight="1" x14ac:dyDescent="0.25">
      <c r="A313" s="74"/>
      <c r="B313" s="44" t="s">
        <v>114</v>
      </c>
      <c r="C313" s="76"/>
      <c r="D313" s="17">
        <f t="shared" si="195"/>
        <v>149.6</v>
      </c>
      <c r="E313" s="55">
        <v>0</v>
      </c>
      <c r="F313" s="55">
        <v>0</v>
      </c>
      <c r="G313" s="34">
        <v>149.6</v>
      </c>
      <c r="H313" s="55">
        <v>0</v>
      </c>
      <c r="I313" s="17">
        <f t="shared" si="196"/>
        <v>149.6</v>
      </c>
      <c r="J313" s="55">
        <v>0</v>
      </c>
      <c r="K313" s="55">
        <v>0</v>
      </c>
      <c r="L313" s="34">
        <v>149.6</v>
      </c>
      <c r="M313" s="55">
        <v>0</v>
      </c>
      <c r="N313" s="15">
        <f t="shared" si="193"/>
        <v>100</v>
      </c>
      <c r="O313" s="15">
        <v>0</v>
      </c>
      <c r="P313" s="15">
        <v>0</v>
      </c>
      <c r="Q313" s="15">
        <f t="shared" si="194"/>
        <v>100</v>
      </c>
      <c r="R313" s="15">
        <v>0</v>
      </c>
    </row>
    <row r="314" spans="1:18" s="12" customFormat="1" ht="49.5" customHeight="1" x14ac:dyDescent="0.25">
      <c r="A314" s="74"/>
      <c r="B314" s="44" t="s">
        <v>115</v>
      </c>
      <c r="C314" s="76"/>
      <c r="D314" s="17">
        <f t="shared" si="195"/>
        <v>400.8</v>
      </c>
      <c r="E314" s="55">
        <v>0</v>
      </c>
      <c r="F314" s="55">
        <v>0</v>
      </c>
      <c r="G314" s="34">
        <v>400.8</v>
      </c>
      <c r="H314" s="55">
        <v>0</v>
      </c>
      <c r="I314" s="17">
        <f t="shared" si="196"/>
        <v>288.60000000000002</v>
      </c>
      <c r="J314" s="55">
        <v>0</v>
      </c>
      <c r="K314" s="55">
        <v>0</v>
      </c>
      <c r="L314" s="34">
        <v>288.60000000000002</v>
      </c>
      <c r="M314" s="55">
        <v>0</v>
      </c>
      <c r="N314" s="15">
        <f t="shared" si="193"/>
        <v>72.005988023952099</v>
      </c>
      <c r="O314" s="15">
        <v>0</v>
      </c>
      <c r="P314" s="15">
        <v>0</v>
      </c>
      <c r="Q314" s="15">
        <f t="shared" si="194"/>
        <v>72.005988023952099</v>
      </c>
      <c r="R314" s="15">
        <v>0</v>
      </c>
    </row>
    <row r="315" spans="1:18" s="12" customFormat="1" ht="25.5" customHeight="1" x14ac:dyDescent="0.25">
      <c r="A315" s="74"/>
      <c r="B315" s="44" t="s">
        <v>116</v>
      </c>
      <c r="C315" s="76"/>
      <c r="D315" s="17">
        <f t="shared" si="195"/>
        <v>38</v>
      </c>
      <c r="E315" s="55">
        <v>0</v>
      </c>
      <c r="F315" s="55">
        <v>0</v>
      </c>
      <c r="G315" s="34">
        <v>38</v>
      </c>
      <c r="H315" s="55">
        <v>0</v>
      </c>
      <c r="I315" s="17">
        <f t="shared" si="196"/>
        <v>0</v>
      </c>
      <c r="J315" s="55">
        <v>0</v>
      </c>
      <c r="K315" s="55">
        <v>0</v>
      </c>
      <c r="L315" s="34">
        <v>0</v>
      </c>
      <c r="M315" s="55">
        <v>0</v>
      </c>
      <c r="N315" s="15">
        <f t="shared" si="193"/>
        <v>0</v>
      </c>
      <c r="O315" s="15">
        <v>0</v>
      </c>
      <c r="P315" s="15">
        <v>0</v>
      </c>
      <c r="Q315" s="15">
        <f t="shared" si="194"/>
        <v>0</v>
      </c>
      <c r="R315" s="15">
        <v>0</v>
      </c>
    </row>
    <row r="316" spans="1:18" s="12" customFormat="1" ht="74.25" customHeight="1" x14ac:dyDescent="0.25">
      <c r="A316" s="74"/>
      <c r="B316" s="44" t="s">
        <v>117</v>
      </c>
      <c r="C316" s="76"/>
      <c r="D316" s="17">
        <f t="shared" si="195"/>
        <v>2351.4</v>
      </c>
      <c r="E316" s="55">
        <v>0</v>
      </c>
      <c r="F316" s="55">
        <v>0</v>
      </c>
      <c r="G316" s="34">
        <v>2351.4</v>
      </c>
      <c r="H316" s="55">
        <v>0</v>
      </c>
      <c r="I316" s="17">
        <f t="shared" si="196"/>
        <v>1327.9</v>
      </c>
      <c r="J316" s="55">
        <v>0</v>
      </c>
      <c r="K316" s="55">
        <v>0</v>
      </c>
      <c r="L316" s="34">
        <v>1327.9</v>
      </c>
      <c r="M316" s="55">
        <v>0</v>
      </c>
      <c r="N316" s="15">
        <f t="shared" si="193"/>
        <v>56.472739644467126</v>
      </c>
      <c r="O316" s="15">
        <v>0</v>
      </c>
      <c r="P316" s="15">
        <v>0</v>
      </c>
      <c r="Q316" s="15">
        <f t="shared" si="194"/>
        <v>56.472739644467126</v>
      </c>
      <c r="R316" s="15">
        <v>0</v>
      </c>
    </row>
    <row r="317" spans="1:18" s="12" customFormat="1" ht="39.75" customHeight="1" x14ac:dyDescent="0.25">
      <c r="A317" s="74"/>
      <c r="B317" s="44" t="s">
        <v>118</v>
      </c>
      <c r="C317" s="76"/>
      <c r="D317" s="17">
        <f t="shared" si="195"/>
        <v>391.7</v>
      </c>
      <c r="E317" s="55">
        <v>0</v>
      </c>
      <c r="F317" s="55">
        <v>0</v>
      </c>
      <c r="G317" s="34">
        <v>391.7</v>
      </c>
      <c r="H317" s="55">
        <v>0</v>
      </c>
      <c r="I317" s="17">
        <f t="shared" si="196"/>
        <v>261.10000000000002</v>
      </c>
      <c r="J317" s="55">
        <v>0</v>
      </c>
      <c r="K317" s="55">
        <v>0</v>
      </c>
      <c r="L317" s="34">
        <v>261.10000000000002</v>
      </c>
      <c r="M317" s="55">
        <v>0</v>
      </c>
      <c r="N317" s="15">
        <f t="shared" si="193"/>
        <v>66.658156752616804</v>
      </c>
      <c r="O317" s="15">
        <v>0</v>
      </c>
      <c r="P317" s="15">
        <v>0</v>
      </c>
      <c r="Q317" s="15">
        <f t="shared" si="194"/>
        <v>66.658156752616804</v>
      </c>
      <c r="R317" s="15">
        <v>0</v>
      </c>
    </row>
    <row r="318" spans="1:18" s="12" customFormat="1" ht="39.75" customHeight="1" x14ac:dyDescent="0.25">
      <c r="A318" s="74"/>
      <c r="B318" s="44" t="s">
        <v>119</v>
      </c>
      <c r="C318" s="76"/>
      <c r="D318" s="17">
        <f t="shared" si="195"/>
        <v>766.7</v>
      </c>
      <c r="E318" s="55">
        <v>0</v>
      </c>
      <c r="F318" s="55">
        <v>0</v>
      </c>
      <c r="G318" s="34">
        <v>766.7</v>
      </c>
      <c r="H318" s="55">
        <v>0</v>
      </c>
      <c r="I318" s="17">
        <f t="shared" si="196"/>
        <v>0</v>
      </c>
      <c r="J318" s="55">
        <v>0</v>
      </c>
      <c r="K318" s="55">
        <v>0</v>
      </c>
      <c r="L318" s="34">
        <v>0</v>
      </c>
      <c r="M318" s="55">
        <v>0</v>
      </c>
      <c r="N318" s="15">
        <f t="shared" si="193"/>
        <v>0</v>
      </c>
      <c r="O318" s="15">
        <v>0</v>
      </c>
      <c r="P318" s="15">
        <v>0</v>
      </c>
      <c r="Q318" s="15">
        <f t="shared" si="194"/>
        <v>0</v>
      </c>
      <c r="R318" s="15">
        <v>0</v>
      </c>
    </row>
    <row r="319" spans="1:18" s="12" customFormat="1" ht="39" customHeight="1" x14ac:dyDescent="0.25">
      <c r="A319" s="74"/>
      <c r="B319" s="44" t="s">
        <v>120</v>
      </c>
      <c r="C319" s="76"/>
      <c r="D319" s="17">
        <f t="shared" si="195"/>
        <v>140</v>
      </c>
      <c r="E319" s="55">
        <v>0</v>
      </c>
      <c r="F319" s="55">
        <v>0</v>
      </c>
      <c r="G319" s="34">
        <v>140</v>
      </c>
      <c r="H319" s="55">
        <v>0</v>
      </c>
      <c r="I319" s="17">
        <f t="shared" si="196"/>
        <v>0</v>
      </c>
      <c r="J319" s="55">
        <v>0</v>
      </c>
      <c r="K319" s="55">
        <v>0</v>
      </c>
      <c r="L319" s="34">
        <v>0</v>
      </c>
      <c r="M319" s="55">
        <v>0</v>
      </c>
      <c r="N319" s="15">
        <f t="shared" si="193"/>
        <v>0</v>
      </c>
      <c r="O319" s="15">
        <v>0</v>
      </c>
      <c r="P319" s="15">
        <v>0</v>
      </c>
      <c r="Q319" s="15">
        <f t="shared" si="194"/>
        <v>0</v>
      </c>
      <c r="R319" s="15">
        <v>0</v>
      </c>
    </row>
    <row r="320" spans="1:18" s="32" customFormat="1" ht="24.75" customHeight="1" x14ac:dyDescent="0.25">
      <c r="A320" s="28">
        <v>34</v>
      </c>
      <c r="B320" s="29" t="s">
        <v>42</v>
      </c>
      <c r="C320" s="30" t="s">
        <v>129</v>
      </c>
      <c r="D320" s="31">
        <f>D321+D323+D328</f>
        <v>174169</v>
      </c>
      <c r="E320" s="31">
        <f t="shared" ref="E320:M320" si="197">E321+E323+E328</f>
        <v>0</v>
      </c>
      <c r="F320" s="31">
        <f t="shared" si="197"/>
        <v>4350.3999999999996</v>
      </c>
      <c r="G320" s="31">
        <f t="shared" si="197"/>
        <v>169818.6</v>
      </c>
      <c r="H320" s="31">
        <f t="shared" si="197"/>
        <v>0</v>
      </c>
      <c r="I320" s="31">
        <f t="shared" si="197"/>
        <v>107417.39999999998</v>
      </c>
      <c r="J320" s="31">
        <f t="shared" si="197"/>
        <v>0</v>
      </c>
      <c r="K320" s="31">
        <f t="shared" si="197"/>
        <v>2656.4</v>
      </c>
      <c r="L320" s="31">
        <f t="shared" si="197"/>
        <v>104760.99999999999</v>
      </c>
      <c r="M320" s="31">
        <f t="shared" si="197"/>
        <v>0</v>
      </c>
      <c r="N320" s="31">
        <f t="shared" si="9"/>
        <v>61.674235943250508</v>
      </c>
      <c r="O320" s="31">
        <v>0</v>
      </c>
      <c r="P320" s="31">
        <f t="shared" si="10"/>
        <v>61.061051857300484</v>
      </c>
      <c r="Q320" s="31">
        <f t="shared" si="11"/>
        <v>61.689944446603597</v>
      </c>
      <c r="R320" s="31">
        <v>0</v>
      </c>
    </row>
    <row r="321" spans="1:18" s="40" customFormat="1" ht="15.75" customHeight="1" x14ac:dyDescent="0.25">
      <c r="A321" s="74"/>
      <c r="B321" s="38" t="s">
        <v>70</v>
      </c>
      <c r="C321" s="81" t="s">
        <v>129</v>
      </c>
      <c r="D321" s="39">
        <f>D322</f>
        <v>105705</v>
      </c>
      <c r="E321" s="39">
        <f t="shared" ref="E321:M321" si="198">E322</f>
        <v>0</v>
      </c>
      <c r="F321" s="39">
        <f t="shared" si="198"/>
        <v>4350.3999999999996</v>
      </c>
      <c r="G321" s="39">
        <f t="shared" si="198"/>
        <v>101354.6</v>
      </c>
      <c r="H321" s="39">
        <f t="shared" si="198"/>
        <v>0</v>
      </c>
      <c r="I321" s="39">
        <f t="shared" si="198"/>
        <v>71873.799999999988</v>
      </c>
      <c r="J321" s="39">
        <f t="shared" si="198"/>
        <v>0</v>
      </c>
      <c r="K321" s="39">
        <f t="shared" si="198"/>
        <v>2656.4</v>
      </c>
      <c r="L321" s="39">
        <f t="shared" si="198"/>
        <v>69217.399999999994</v>
      </c>
      <c r="M321" s="39">
        <f t="shared" si="198"/>
        <v>0</v>
      </c>
      <c r="N321" s="39">
        <f t="shared" ref="N321" si="199">I321/D321*100</f>
        <v>67.994702237358666</v>
      </c>
      <c r="O321" s="39">
        <v>0</v>
      </c>
      <c r="P321" s="39">
        <f t="shared" ref="P321" si="200">K321/F321*100</f>
        <v>61.061051857300484</v>
      </c>
      <c r="Q321" s="39">
        <f t="shared" ref="Q321:Q322" si="201">L321/G321*100</f>
        <v>68.292312337081881</v>
      </c>
      <c r="R321" s="39">
        <v>0</v>
      </c>
    </row>
    <row r="322" spans="1:18" s="12" customFormat="1" ht="75" customHeight="1" x14ac:dyDescent="0.25">
      <c r="A322" s="74"/>
      <c r="B322" s="36" t="s">
        <v>128</v>
      </c>
      <c r="C322" s="81"/>
      <c r="D322" s="17">
        <f t="shared" ref="D322" si="202">E322+F322+G322</f>
        <v>105705</v>
      </c>
      <c r="E322" s="55">
        <v>0</v>
      </c>
      <c r="F322" s="34">
        <v>4350.3999999999996</v>
      </c>
      <c r="G322" s="34">
        <v>101354.6</v>
      </c>
      <c r="H322" s="55">
        <v>0</v>
      </c>
      <c r="I322" s="17">
        <f t="shared" ref="I322" si="203">J322+K322+L322</f>
        <v>71873.799999999988</v>
      </c>
      <c r="J322" s="55">
        <v>0</v>
      </c>
      <c r="K322" s="34">
        <v>2656.4</v>
      </c>
      <c r="L322" s="34">
        <v>69217.399999999994</v>
      </c>
      <c r="M322" s="55">
        <v>0</v>
      </c>
      <c r="N322" s="15">
        <f>I322/D322*100</f>
        <v>67.994702237358666</v>
      </c>
      <c r="O322" s="15">
        <v>0</v>
      </c>
      <c r="P322" s="15">
        <f>K322/F322*100</f>
        <v>61.061051857300484</v>
      </c>
      <c r="Q322" s="15">
        <f t="shared" si="201"/>
        <v>68.292312337081881</v>
      </c>
      <c r="R322" s="15">
        <v>0</v>
      </c>
    </row>
    <row r="323" spans="1:18" s="40" customFormat="1" ht="27" customHeight="1" x14ac:dyDescent="0.25">
      <c r="A323" s="74"/>
      <c r="B323" s="38" t="s">
        <v>86</v>
      </c>
      <c r="C323" s="76" t="s">
        <v>130</v>
      </c>
      <c r="D323" s="39">
        <f>D324+D325+D326+D327</f>
        <v>54558.299999999996</v>
      </c>
      <c r="E323" s="39">
        <f t="shared" ref="E323:M323" si="204">E324+E325+E326+E327</f>
        <v>0</v>
      </c>
      <c r="F323" s="39">
        <f t="shared" si="204"/>
        <v>0</v>
      </c>
      <c r="G323" s="39">
        <f t="shared" si="204"/>
        <v>54558.299999999996</v>
      </c>
      <c r="H323" s="39">
        <f t="shared" si="204"/>
        <v>0</v>
      </c>
      <c r="I323" s="39">
        <f t="shared" si="204"/>
        <v>26165.7</v>
      </c>
      <c r="J323" s="39">
        <f t="shared" si="204"/>
        <v>0</v>
      </c>
      <c r="K323" s="39">
        <f t="shared" si="204"/>
        <v>0</v>
      </c>
      <c r="L323" s="39">
        <f t="shared" si="204"/>
        <v>26165.7</v>
      </c>
      <c r="M323" s="39">
        <f t="shared" si="204"/>
        <v>0</v>
      </c>
      <c r="N323" s="39">
        <f t="shared" ref="N323:N328" si="205">I323/D323*100</f>
        <v>47.959155618851767</v>
      </c>
      <c r="O323" s="39">
        <v>0</v>
      </c>
      <c r="P323" s="39">
        <v>0</v>
      </c>
      <c r="Q323" s="39">
        <f t="shared" ref="Q323:Q329" si="206">L323/G323*100</f>
        <v>47.959155618851767</v>
      </c>
      <c r="R323" s="39">
        <v>0</v>
      </c>
    </row>
    <row r="324" spans="1:18" s="12" customFormat="1" ht="24" customHeight="1" x14ac:dyDescent="0.25">
      <c r="A324" s="74"/>
      <c r="B324" s="48" t="s">
        <v>131</v>
      </c>
      <c r="C324" s="76"/>
      <c r="D324" s="17">
        <f t="shared" ref="D324:D329" si="207">E324+F324+G324</f>
        <v>19005.7</v>
      </c>
      <c r="E324" s="55">
        <v>0</v>
      </c>
      <c r="F324" s="55">
        <v>0</v>
      </c>
      <c r="G324" s="41">
        <v>19005.7</v>
      </c>
      <c r="H324" s="55">
        <v>0</v>
      </c>
      <c r="I324" s="17">
        <f t="shared" ref="I324:I327" si="208">J324+K324+L324</f>
        <v>12935.9</v>
      </c>
      <c r="J324" s="55">
        <v>0</v>
      </c>
      <c r="K324" s="55">
        <v>0</v>
      </c>
      <c r="L324" s="41">
        <v>12935.9</v>
      </c>
      <c r="M324" s="55">
        <v>0</v>
      </c>
      <c r="N324" s="15">
        <f t="shared" si="205"/>
        <v>68.063265230957029</v>
      </c>
      <c r="O324" s="15">
        <v>0</v>
      </c>
      <c r="P324" s="15">
        <v>0</v>
      </c>
      <c r="Q324" s="15">
        <f t="shared" si="206"/>
        <v>68.063265230957029</v>
      </c>
      <c r="R324" s="15">
        <v>0</v>
      </c>
    </row>
    <row r="325" spans="1:18" s="12" customFormat="1" ht="48" customHeight="1" x14ac:dyDescent="0.25">
      <c r="A325" s="74"/>
      <c r="B325" s="48" t="s">
        <v>132</v>
      </c>
      <c r="C325" s="76"/>
      <c r="D325" s="17">
        <f t="shared" si="207"/>
        <v>14714.3</v>
      </c>
      <c r="E325" s="55">
        <v>0</v>
      </c>
      <c r="F325" s="55">
        <v>0</v>
      </c>
      <c r="G325" s="41">
        <v>14714.3</v>
      </c>
      <c r="H325" s="55">
        <v>0</v>
      </c>
      <c r="I325" s="17">
        <f t="shared" si="208"/>
        <v>8450.5</v>
      </c>
      <c r="J325" s="55">
        <v>0</v>
      </c>
      <c r="K325" s="55">
        <v>0</v>
      </c>
      <c r="L325" s="41">
        <v>8450.5</v>
      </c>
      <c r="M325" s="55">
        <v>0</v>
      </c>
      <c r="N325" s="15">
        <f t="shared" si="205"/>
        <v>57.43052676647887</v>
      </c>
      <c r="O325" s="15">
        <v>0</v>
      </c>
      <c r="P325" s="15">
        <v>0</v>
      </c>
      <c r="Q325" s="15">
        <f t="shared" si="206"/>
        <v>57.43052676647887</v>
      </c>
      <c r="R325" s="15">
        <v>0</v>
      </c>
    </row>
    <row r="326" spans="1:18" s="12" customFormat="1" ht="28.5" customHeight="1" x14ac:dyDescent="0.25">
      <c r="A326" s="74"/>
      <c r="B326" s="48" t="s">
        <v>133</v>
      </c>
      <c r="C326" s="76"/>
      <c r="D326" s="17">
        <f t="shared" si="207"/>
        <v>8712.2000000000007</v>
      </c>
      <c r="E326" s="55">
        <v>0</v>
      </c>
      <c r="F326" s="55">
        <v>0</v>
      </c>
      <c r="G326" s="41">
        <v>8712.2000000000007</v>
      </c>
      <c r="H326" s="55">
        <v>0</v>
      </c>
      <c r="I326" s="17">
        <f t="shared" si="208"/>
        <v>4779.3</v>
      </c>
      <c r="J326" s="55">
        <v>0</v>
      </c>
      <c r="K326" s="55">
        <v>0</v>
      </c>
      <c r="L326" s="41">
        <v>4779.3</v>
      </c>
      <c r="M326" s="55">
        <v>0</v>
      </c>
      <c r="N326" s="15">
        <f t="shared" si="205"/>
        <v>54.857556070797273</v>
      </c>
      <c r="O326" s="15">
        <v>0</v>
      </c>
      <c r="P326" s="15">
        <v>0</v>
      </c>
      <c r="Q326" s="15">
        <f t="shared" si="206"/>
        <v>54.857556070797273</v>
      </c>
      <c r="R326" s="15">
        <v>0</v>
      </c>
    </row>
    <row r="327" spans="1:18" s="12" customFormat="1" ht="74.25" customHeight="1" x14ac:dyDescent="0.25">
      <c r="A327" s="74"/>
      <c r="B327" s="48" t="s">
        <v>134</v>
      </c>
      <c r="C327" s="76"/>
      <c r="D327" s="17">
        <f t="shared" si="207"/>
        <v>12126.1</v>
      </c>
      <c r="E327" s="55">
        <v>0</v>
      </c>
      <c r="F327" s="55">
        <v>0</v>
      </c>
      <c r="G327" s="41">
        <v>12126.1</v>
      </c>
      <c r="H327" s="55">
        <v>0</v>
      </c>
      <c r="I327" s="17">
        <f t="shared" si="208"/>
        <v>0</v>
      </c>
      <c r="J327" s="55">
        <v>0</v>
      </c>
      <c r="K327" s="55">
        <v>0</v>
      </c>
      <c r="L327" s="41">
        <v>0</v>
      </c>
      <c r="M327" s="55">
        <v>0</v>
      </c>
      <c r="N327" s="15">
        <f t="shared" si="205"/>
        <v>0</v>
      </c>
      <c r="O327" s="15">
        <v>0</v>
      </c>
      <c r="P327" s="15">
        <v>0</v>
      </c>
      <c r="Q327" s="15">
        <f t="shared" si="206"/>
        <v>0</v>
      </c>
      <c r="R327" s="15">
        <v>0</v>
      </c>
    </row>
    <row r="328" spans="1:18" s="40" customFormat="1" ht="16.5" customHeight="1" x14ac:dyDescent="0.25">
      <c r="A328" s="76"/>
      <c r="B328" s="58" t="s">
        <v>87</v>
      </c>
      <c r="C328" s="76" t="s">
        <v>135</v>
      </c>
      <c r="D328" s="39">
        <f>D329</f>
        <v>13905.7</v>
      </c>
      <c r="E328" s="39">
        <f t="shared" ref="E328:M328" si="209">E329</f>
        <v>0</v>
      </c>
      <c r="F328" s="39">
        <f t="shared" si="209"/>
        <v>0</v>
      </c>
      <c r="G328" s="39">
        <f t="shared" si="209"/>
        <v>13905.7</v>
      </c>
      <c r="H328" s="39">
        <f t="shared" si="209"/>
        <v>0</v>
      </c>
      <c r="I328" s="39">
        <f t="shared" si="209"/>
        <v>9377.9</v>
      </c>
      <c r="J328" s="39">
        <f t="shared" si="209"/>
        <v>0</v>
      </c>
      <c r="K328" s="39">
        <f t="shared" si="209"/>
        <v>0</v>
      </c>
      <c r="L328" s="39">
        <f t="shared" si="209"/>
        <v>9377.9</v>
      </c>
      <c r="M328" s="39">
        <f t="shared" si="209"/>
        <v>0</v>
      </c>
      <c r="N328" s="39">
        <f t="shared" si="205"/>
        <v>67.439251529948137</v>
      </c>
      <c r="O328" s="39">
        <v>0</v>
      </c>
      <c r="P328" s="39">
        <v>0</v>
      </c>
      <c r="Q328" s="39">
        <f t="shared" si="206"/>
        <v>67.439251529948137</v>
      </c>
      <c r="R328" s="39">
        <v>0</v>
      </c>
    </row>
    <row r="329" spans="1:18" s="12" customFormat="1" ht="49.5" customHeight="1" x14ac:dyDescent="0.25">
      <c r="A329" s="76"/>
      <c r="B329" s="44" t="s">
        <v>136</v>
      </c>
      <c r="C329" s="76"/>
      <c r="D329" s="17">
        <f t="shared" si="207"/>
        <v>13905.7</v>
      </c>
      <c r="E329" s="55">
        <v>0</v>
      </c>
      <c r="F329" s="55">
        <v>0</v>
      </c>
      <c r="G329" s="34">
        <v>13905.7</v>
      </c>
      <c r="H329" s="55">
        <v>0</v>
      </c>
      <c r="I329" s="17">
        <f t="shared" ref="I329" si="210">J329+K329+L329</f>
        <v>9377.9</v>
      </c>
      <c r="J329" s="55">
        <v>0</v>
      </c>
      <c r="K329" s="55">
        <v>0</v>
      </c>
      <c r="L329" s="34">
        <v>9377.9</v>
      </c>
      <c r="M329" s="55">
        <v>0</v>
      </c>
      <c r="N329" s="15">
        <f>I329/D329*100</f>
        <v>67.439251529948137</v>
      </c>
      <c r="O329" s="15">
        <v>0</v>
      </c>
      <c r="P329" s="15">
        <v>0</v>
      </c>
      <c r="Q329" s="15">
        <f t="shared" si="206"/>
        <v>67.439251529948137</v>
      </c>
      <c r="R329" s="15">
        <v>0</v>
      </c>
    </row>
    <row r="330" spans="1:18" s="12" customFormat="1" ht="42" customHeight="1" x14ac:dyDescent="0.25">
      <c r="A330" s="18"/>
      <c r="B330" s="19"/>
      <c r="C330" s="18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</row>
    <row r="331" spans="1:18" s="13" customFormat="1" hidden="1" x14ac:dyDescent="0.25">
      <c r="B331" s="22"/>
      <c r="G331" s="14"/>
      <c r="L331" s="14"/>
    </row>
    <row r="332" spans="1:18" s="13" customFormat="1" ht="45.75" hidden="1" customHeight="1" x14ac:dyDescent="0.25">
      <c r="B332" s="22"/>
      <c r="G332" s="14"/>
      <c r="L332" s="14"/>
    </row>
  </sheetData>
  <mergeCells count="98">
    <mergeCell ref="C227:C229"/>
    <mergeCell ref="A227:A229"/>
    <mergeCell ref="A95:A103"/>
    <mergeCell ref="C95:C103"/>
    <mergeCell ref="C231:C235"/>
    <mergeCell ref="A231:A235"/>
    <mergeCell ref="A155:A158"/>
    <mergeCell ref="C155:C158"/>
    <mergeCell ref="C159:C166"/>
    <mergeCell ref="A159:A166"/>
    <mergeCell ref="A172:A173"/>
    <mergeCell ref="A174:A177"/>
    <mergeCell ref="C174:C177"/>
    <mergeCell ref="C178:C179"/>
    <mergeCell ref="A178:A179"/>
    <mergeCell ref="C172:C173"/>
    <mergeCell ref="C223:C226"/>
    <mergeCell ref="A223:A226"/>
    <mergeCell ref="A84:A86"/>
    <mergeCell ref="C84:C86"/>
    <mergeCell ref="C87:C91"/>
    <mergeCell ref="A87:A91"/>
    <mergeCell ref="C92:C93"/>
    <mergeCell ref="A92:A93"/>
    <mergeCell ref="C202:C221"/>
    <mergeCell ref="A202:A221"/>
    <mergeCell ref="A254:A256"/>
    <mergeCell ref="C254:C256"/>
    <mergeCell ref="A294:A295"/>
    <mergeCell ref="C294:C295"/>
    <mergeCell ref="C241:C250"/>
    <mergeCell ref="C251:C252"/>
    <mergeCell ref="A241:A250"/>
    <mergeCell ref="A251:A252"/>
    <mergeCell ref="C289:C290"/>
    <mergeCell ref="A280:A287"/>
    <mergeCell ref="C280:C287"/>
    <mergeCell ref="A260:A261"/>
    <mergeCell ref="C260:C261"/>
    <mergeCell ref="A268:A275"/>
    <mergeCell ref="C263:C264"/>
    <mergeCell ref="A302:A307"/>
    <mergeCell ref="A297:A300"/>
    <mergeCell ref="A289:A290"/>
    <mergeCell ref="A263:A264"/>
    <mergeCell ref="C268:C275"/>
    <mergeCell ref="A197:A198"/>
    <mergeCell ref="A188:A192"/>
    <mergeCell ref="C181:C182"/>
    <mergeCell ref="A328:A329"/>
    <mergeCell ref="A323:A327"/>
    <mergeCell ref="A321:A322"/>
    <mergeCell ref="A311:A319"/>
    <mergeCell ref="A308:A309"/>
    <mergeCell ref="C321:C322"/>
    <mergeCell ref="C323:C327"/>
    <mergeCell ref="C328:C329"/>
    <mergeCell ref="C297:C300"/>
    <mergeCell ref="C302:C307"/>
    <mergeCell ref="C308:C309"/>
    <mergeCell ref="A276:A278"/>
    <mergeCell ref="C276:C278"/>
    <mergeCell ref="C79:C83"/>
    <mergeCell ref="A79:A83"/>
    <mergeCell ref="P5:R5"/>
    <mergeCell ref="B2:R2"/>
    <mergeCell ref="D6:H6"/>
    <mergeCell ref="I6:M6"/>
    <mergeCell ref="N6:R6"/>
    <mergeCell ref="C188:C192"/>
    <mergeCell ref="C193:C194"/>
    <mergeCell ref="C184:C186"/>
    <mergeCell ref="C311:C319"/>
    <mergeCell ref="C195:C196"/>
    <mergeCell ref="C197:C198"/>
    <mergeCell ref="A195:A196"/>
    <mergeCell ref="A193:A194"/>
    <mergeCell ref="A184:A186"/>
    <mergeCell ref="A181:A182"/>
    <mergeCell ref="A104:A113"/>
    <mergeCell ref="C104:C113"/>
    <mergeCell ref="A144:A151"/>
    <mergeCell ref="C144:C151"/>
    <mergeCell ref="A153:A154"/>
    <mergeCell ref="C153:C154"/>
    <mergeCell ref="A115:A138"/>
    <mergeCell ref="C115:C138"/>
    <mergeCell ref="C139:C142"/>
    <mergeCell ref="A139:A142"/>
    <mergeCell ref="C50:C78"/>
    <mergeCell ref="A50:A78"/>
    <mergeCell ref="A11:A13"/>
    <mergeCell ref="C11:C13"/>
    <mergeCell ref="A6:A7"/>
    <mergeCell ref="B6:B7"/>
    <mergeCell ref="C6:C7"/>
    <mergeCell ref="A15:A48"/>
    <mergeCell ref="C15:C48"/>
  </mergeCells>
  <pageMargins left="0.78740157480314965" right="0.78740157480314965" top="1.1811023622047245" bottom="0.3937007874015748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отчет!Заголовки_для_печати</vt:lpstr>
      <vt:lpstr>отчет!Область_печати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Kharlanova_E_V</cp:lastModifiedBy>
  <cp:lastPrinted>2019-11-05T06:32:49Z</cp:lastPrinted>
  <dcterms:created xsi:type="dcterms:W3CDTF">2018-03-05T17:06:17Z</dcterms:created>
  <dcterms:modified xsi:type="dcterms:W3CDTF">2019-11-28T10:55:08Z</dcterms:modified>
</cp:coreProperties>
</file>