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умейко\моя рабочая папка\муниципальные программы\Мониторинг МП\2019 год\2019 год\эффективность\на сайт\"/>
    </mc:Choice>
  </mc:AlternateContent>
  <bookViews>
    <workbookView xWindow="0" yWindow="0" windowWidth="19200" windowHeight="11190"/>
  </bookViews>
  <sheets>
    <sheet name="Лист2" sheetId="3" r:id="rId1"/>
  </sheets>
  <definedNames>
    <definedName name="_xlnm.Print_Titles" localSheetId="0">Лист2!$4:$6</definedName>
    <definedName name="_xlnm.Print_Area" localSheetId="0">Лист2!$A$1:$S$323</definedName>
  </definedNames>
  <calcPr calcId="162913" concurrentCalc="0"/>
</workbook>
</file>

<file path=xl/calcChain.xml><?xml version="1.0" encoding="utf-8"?>
<calcChain xmlns="http://schemas.openxmlformats.org/spreadsheetml/2006/main">
  <c r="Q106" i="3" l="1"/>
  <c r="I106" i="3"/>
  <c r="D106" i="3"/>
  <c r="N106" i="3"/>
  <c r="Q110" i="3"/>
  <c r="I110" i="3"/>
  <c r="D110" i="3"/>
  <c r="N110" i="3"/>
  <c r="L234" i="3"/>
  <c r="K234" i="3"/>
  <c r="J234" i="3"/>
  <c r="I235" i="3"/>
  <c r="H234" i="3"/>
  <c r="G234" i="3"/>
  <c r="F234" i="3"/>
  <c r="E234" i="3"/>
  <c r="D235" i="3"/>
  <c r="D234" i="3"/>
  <c r="M49" i="3"/>
  <c r="L49" i="3"/>
  <c r="K49" i="3"/>
  <c r="K78" i="3"/>
  <c r="K83" i="3"/>
  <c r="K86" i="3"/>
  <c r="K91" i="3"/>
  <c r="K48" i="3"/>
  <c r="J49" i="3"/>
  <c r="I50" i="3"/>
  <c r="I51" i="3"/>
  <c r="I52" i="3"/>
  <c r="D52" i="3"/>
  <c r="N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D72" i="3"/>
  <c r="N72" i="3"/>
  <c r="I73" i="3"/>
  <c r="I74" i="3"/>
  <c r="I75" i="3"/>
  <c r="I77" i="3"/>
  <c r="I76" i="3"/>
  <c r="H49" i="3"/>
  <c r="G49" i="3"/>
  <c r="Q49" i="3"/>
  <c r="F49" i="3"/>
  <c r="E49" i="3"/>
  <c r="O49" i="3"/>
  <c r="D50" i="3"/>
  <c r="D51" i="3"/>
  <c r="N51" i="3"/>
  <c r="D53" i="3"/>
  <c r="D54" i="3"/>
  <c r="D55" i="3"/>
  <c r="N55" i="3"/>
  <c r="D56" i="3"/>
  <c r="D57" i="3"/>
  <c r="D58" i="3"/>
  <c r="D59" i="3"/>
  <c r="D60" i="3"/>
  <c r="D61" i="3"/>
  <c r="N61" i="3"/>
  <c r="D62" i="3"/>
  <c r="D63" i="3"/>
  <c r="N63" i="3"/>
  <c r="D64" i="3"/>
  <c r="D65" i="3"/>
  <c r="N65" i="3"/>
  <c r="D66" i="3"/>
  <c r="D67" i="3"/>
  <c r="D68" i="3"/>
  <c r="D69" i="3"/>
  <c r="N69" i="3"/>
  <c r="D70" i="3"/>
  <c r="D71" i="3"/>
  <c r="N71" i="3"/>
  <c r="D73" i="3"/>
  <c r="N73" i="3"/>
  <c r="D74" i="3"/>
  <c r="D75" i="3"/>
  <c r="N75" i="3"/>
  <c r="D77" i="3"/>
  <c r="D76" i="3"/>
  <c r="N76" i="3"/>
  <c r="Q76" i="3"/>
  <c r="L83" i="3"/>
  <c r="J83" i="3"/>
  <c r="I84" i="3"/>
  <c r="I85" i="3"/>
  <c r="H83" i="3"/>
  <c r="G83" i="3"/>
  <c r="F83" i="3"/>
  <c r="E83" i="3"/>
  <c r="D84" i="3"/>
  <c r="D85" i="3"/>
  <c r="Q84" i="3"/>
  <c r="L78" i="3"/>
  <c r="J78" i="3"/>
  <c r="I79" i="3"/>
  <c r="I80" i="3"/>
  <c r="I81" i="3"/>
  <c r="D81" i="3"/>
  <c r="N81" i="3"/>
  <c r="I82" i="3"/>
  <c r="H78" i="3"/>
  <c r="G78" i="3"/>
  <c r="F78" i="3"/>
  <c r="E78" i="3"/>
  <c r="D79" i="3"/>
  <c r="D80" i="3"/>
  <c r="D82" i="3"/>
  <c r="Q66" i="3"/>
  <c r="P70" i="3"/>
  <c r="L13" i="3"/>
  <c r="G13" i="3"/>
  <c r="Q13" i="3"/>
  <c r="M13" i="3"/>
  <c r="K13" i="3"/>
  <c r="J13" i="3"/>
  <c r="I17" i="3"/>
  <c r="I23" i="3"/>
  <c r="I21" i="3"/>
  <c r="I15" i="3"/>
  <c r="I18" i="3"/>
  <c r="D18" i="3"/>
  <c r="N18" i="3"/>
  <c r="I20" i="3"/>
  <c r="I22" i="3"/>
  <c r="I28" i="3"/>
  <c r="I39" i="3"/>
  <c r="D39" i="3"/>
  <c r="N39" i="3"/>
  <c r="I43" i="3"/>
  <c r="I46" i="3"/>
  <c r="I47" i="3"/>
  <c r="I14" i="3"/>
  <c r="I16" i="3"/>
  <c r="I19" i="3"/>
  <c r="I24" i="3"/>
  <c r="I25" i="3"/>
  <c r="I26" i="3"/>
  <c r="I27" i="3"/>
  <c r="I29" i="3"/>
  <c r="I30" i="3"/>
  <c r="I31" i="3"/>
  <c r="I32" i="3"/>
  <c r="I33" i="3"/>
  <c r="I34" i="3"/>
  <c r="I35" i="3"/>
  <c r="I36" i="3"/>
  <c r="I37" i="3"/>
  <c r="I38" i="3"/>
  <c r="I40" i="3"/>
  <c r="I41" i="3"/>
  <c r="I42" i="3"/>
  <c r="I44" i="3"/>
  <c r="I45" i="3"/>
  <c r="H13" i="3"/>
  <c r="F13" i="3"/>
  <c r="P13" i="3"/>
  <c r="E13" i="3"/>
  <c r="D17" i="3"/>
  <c r="D23" i="3"/>
  <c r="D21" i="3"/>
  <c r="D14" i="3"/>
  <c r="D15" i="3"/>
  <c r="D16" i="3"/>
  <c r="D19" i="3"/>
  <c r="D20" i="3"/>
  <c r="N20" i="3"/>
  <c r="D22" i="3"/>
  <c r="D24" i="3"/>
  <c r="D25" i="3"/>
  <c r="D26" i="3"/>
  <c r="N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N40" i="3"/>
  <c r="D41" i="3"/>
  <c r="D42" i="3"/>
  <c r="D43" i="3"/>
  <c r="D44" i="3"/>
  <c r="D45" i="3"/>
  <c r="D46" i="3"/>
  <c r="N46" i="3"/>
  <c r="D47" i="3"/>
  <c r="Q45" i="3"/>
  <c r="Q38" i="3"/>
  <c r="P38" i="3"/>
  <c r="Q37" i="3"/>
  <c r="P37" i="3"/>
  <c r="P36" i="3"/>
  <c r="O36" i="3"/>
  <c r="M103" i="3"/>
  <c r="L103" i="3"/>
  <c r="K103" i="3"/>
  <c r="J103" i="3"/>
  <c r="I107" i="3"/>
  <c r="I108" i="3"/>
  <c r="D108" i="3"/>
  <c r="N108" i="3"/>
  <c r="I111" i="3"/>
  <c r="I104" i="3"/>
  <c r="I105" i="3"/>
  <c r="I109" i="3"/>
  <c r="D109" i="3"/>
  <c r="N109" i="3"/>
  <c r="I112" i="3"/>
  <c r="H103" i="3"/>
  <c r="G103" i="3"/>
  <c r="F103" i="3"/>
  <c r="E103" i="3"/>
  <c r="D104" i="3"/>
  <c r="D105" i="3"/>
  <c r="D107" i="3"/>
  <c r="N107" i="3"/>
  <c r="D111" i="3"/>
  <c r="D112" i="3"/>
  <c r="Q112" i="3"/>
  <c r="Q111" i="3"/>
  <c r="P111" i="3"/>
  <c r="L94" i="3"/>
  <c r="G94" i="3"/>
  <c r="Q94" i="3"/>
  <c r="K94" i="3"/>
  <c r="J94" i="3"/>
  <c r="I99" i="3"/>
  <c r="I100" i="3"/>
  <c r="I101" i="3"/>
  <c r="I102" i="3"/>
  <c r="I95" i="3"/>
  <c r="I96" i="3"/>
  <c r="I97" i="3"/>
  <c r="I98" i="3"/>
  <c r="H94" i="3"/>
  <c r="F94" i="3"/>
  <c r="E94" i="3"/>
  <c r="D99" i="3"/>
  <c r="N99" i="3"/>
  <c r="D100" i="3"/>
  <c r="D101" i="3"/>
  <c r="D102" i="3"/>
  <c r="D95" i="3"/>
  <c r="N95" i="3"/>
  <c r="D96" i="3"/>
  <c r="D97" i="3"/>
  <c r="D98" i="3"/>
  <c r="P214" i="3"/>
  <c r="L197" i="3"/>
  <c r="K197" i="3"/>
  <c r="J197" i="3"/>
  <c r="I214" i="3"/>
  <c r="I199" i="3"/>
  <c r="I198" i="3"/>
  <c r="I200" i="3"/>
  <c r="I201" i="3"/>
  <c r="I202" i="3"/>
  <c r="I203" i="3"/>
  <c r="I204" i="3"/>
  <c r="I205" i="3"/>
  <c r="I206" i="3"/>
  <c r="I207" i="3"/>
  <c r="I208" i="3"/>
  <c r="I216" i="3"/>
  <c r="I209" i="3"/>
  <c r="I210" i="3"/>
  <c r="I211" i="3"/>
  <c r="I212" i="3"/>
  <c r="I213" i="3"/>
  <c r="I215" i="3"/>
  <c r="I197" i="3"/>
  <c r="D210" i="3"/>
  <c r="N210" i="3"/>
  <c r="D206" i="3"/>
  <c r="N206" i="3"/>
  <c r="D201" i="3"/>
  <c r="N201" i="3"/>
  <c r="H197" i="3"/>
  <c r="G197" i="3"/>
  <c r="F197" i="3"/>
  <c r="E197" i="3"/>
  <c r="D214" i="3"/>
  <c r="D198" i="3"/>
  <c r="D199" i="3"/>
  <c r="D200" i="3"/>
  <c r="D202" i="3"/>
  <c r="D203" i="3"/>
  <c r="D204" i="3"/>
  <c r="D205" i="3"/>
  <c r="D207" i="3"/>
  <c r="D208" i="3"/>
  <c r="D216" i="3"/>
  <c r="D209" i="3"/>
  <c r="D211" i="3"/>
  <c r="D212" i="3"/>
  <c r="D213" i="3"/>
  <c r="D215" i="3"/>
  <c r="D197" i="3"/>
  <c r="N200" i="3"/>
  <c r="N202" i="3"/>
  <c r="N204" i="3"/>
  <c r="N208" i="3"/>
  <c r="Q215" i="3"/>
  <c r="Q214" i="3"/>
  <c r="N214" i="3"/>
  <c r="Q213" i="3"/>
  <c r="Q212" i="3"/>
  <c r="N212" i="3"/>
  <c r="Q211" i="3"/>
  <c r="P210" i="3"/>
  <c r="P209" i="3"/>
  <c r="Q210" i="3"/>
  <c r="Q209" i="3"/>
  <c r="L114" i="3"/>
  <c r="K114" i="3"/>
  <c r="J114" i="3"/>
  <c r="I131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2" i="3"/>
  <c r="I133" i="3"/>
  <c r="H114" i="3"/>
  <c r="G114" i="3"/>
  <c r="F114" i="3"/>
  <c r="E114" i="3"/>
  <c r="D131" i="3"/>
  <c r="D115" i="3"/>
  <c r="D116" i="3"/>
  <c r="D117" i="3"/>
  <c r="N117" i="3"/>
  <c r="D118" i="3"/>
  <c r="D119" i="3"/>
  <c r="D120" i="3"/>
  <c r="D121" i="3"/>
  <c r="N121" i="3"/>
  <c r="D122" i="3"/>
  <c r="D123" i="3"/>
  <c r="D124" i="3"/>
  <c r="D125" i="3"/>
  <c r="N125" i="3"/>
  <c r="D126" i="3"/>
  <c r="D127" i="3"/>
  <c r="D128" i="3"/>
  <c r="D129" i="3"/>
  <c r="N129" i="3"/>
  <c r="D130" i="3"/>
  <c r="D132" i="3"/>
  <c r="D133" i="3"/>
  <c r="Q133" i="3"/>
  <c r="M114" i="3"/>
  <c r="M147" i="3"/>
  <c r="L147" i="3"/>
  <c r="K147" i="3"/>
  <c r="J147" i="3"/>
  <c r="I148" i="3"/>
  <c r="I149" i="3"/>
  <c r="H147" i="3"/>
  <c r="G147" i="3"/>
  <c r="F147" i="3"/>
  <c r="E147" i="3"/>
  <c r="D148" i="3"/>
  <c r="N148" i="3"/>
  <c r="D149" i="3"/>
  <c r="L244" i="3"/>
  <c r="L246" i="3"/>
  <c r="K246" i="3"/>
  <c r="F246" i="3"/>
  <c r="P246" i="3"/>
  <c r="J246" i="3"/>
  <c r="I247" i="3"/>
  <c r="I246" i="3"/>
  <c r="H246" i="3"/>
  <c r="G246" i="3"/>
  <c r="E246" i="3"/>
  <c r="Q247" i="3"/>
  <c r="O247" i="3"/>
  <c r="M237" i="3"/>
  <c r="L237" i="3"/>
  <c r="K237" i="3"/>
  <c r="J237" i="3"/>
  <c r="I241" i="3"/>
  <c r="I244" i="3"/>
  <c r="I238" i="3"/>
  <c r="I239" i="3"/>
  <c r="I240" i="3"/>
  <c r="I242" i="3"/>
  <c r="I243" i="3"/>
  <c r="D243" i="3"/>
  <c r="N243" i="3"/>
  <c r="I245" i="3"/>
  <c r="H237" i="3"/>
  <c r="G237" i="3"/>
  <c r="F237" i="3"/>
  <c r="F248" i="3"/>
  <c r="F236" i="3"/>
  <c r="E237" i="3"/>
  <c r="D238" i="3"/>
  <c r="D239" i="3"/>
  <c r="D240" i="3"/>
  <c r="N240" i="3"/>
  <c r="D241" i="3"/>
  <c r="D242" i="3"/>
  <c r="D244" i="3"/>
  <c r="D245" i="3"/>
  <c r="L139" i="3"/>
  <c r="L138" i="3"/>
  <c r="K139" i="3"/>
  <c r="K138" i="3"/>
  <c r="J139" i="3"/>
  <c r="J138" i="3"/>
  <c r="I140" i="3"/>
  <c r="I141" i="3"/>
  <c r="I142" i="3"/>
  <c r="D142" i="3"/>
  <c r="N142" i="3"/>
  <c r="I143" i="3"/>
  <c r="I144" i="3"/>
  <c r="I145" i="3"/>
  <c r="H139" i="3"/>
  <c r="H138" i="3"/>
  <c r="G139" i="3"/>
  <c r="G138" i="3"/>
  <c r="F139" i="3"/>
  <c r="F138" i="3"/>
  <c r="E139" i="3"/>
  <c r="E138" i="3"/>
  <c r="D140" i="3"/>
  <c r="N140" i="3"/>
  <c r="D141" i="3"/>
  <c r="D143" i="3"/>
  <c r="D144" i="3"/>
  <c r="D145" i="3"/>
  <c r="L222" i="3"/>
  <c r="K222" i="3"/>
  <c r="J222" i="3"/>
  <c r="I223" i="3"/>
  <c r="I224" i="3"/>
  <c r="I222" i="3"/>
  <c r="H222" i="3"/>
  <c r="G222" i="3"/>
  <c r="F222" i="3"/>
  <c r="E222" i="3"/>
  <c r="D223" i="3"/>
  <c r="D224" i="3"/>
  <c r="N224" i="3"/>
  <c r="Q224" i="3"/>
  <c r="P231" i="3"/>
  <c r="M225" i="3"/>
  <c r="L225" i="3"/>
  <c r="K225" i="3"/>
  <c r="J225" i="3"/>
  <c r="I226" i="3"/>
  <c r="I227" i="3"/>
  <c r="I229" i="3"/>
  <c r="D229" i="3"/>
  <c r="N229" i="3"/>
  <c r="I230" i="3"/>
  <c r="I231" i="3"/>
  <c r="I228" i="3"/>
  <c r="H225" i="3"/>
  <c r="G225" i="3"/>
  <c r="F225" i="3"/>
  <c r="E225" i="3"/>
  <c r="D226" i="3"/>
  <c r="D227" i="3"/>
  <c r="D228" i="3"/>
  <c r="D230" i="3"/>
  <c r="D231" i="3"/>
  <c r="Q231" i="3"/>
  <c r="Q230" i="3"/>
  <c r="N230" i="3"/>
  <c r="M178" i="3"/>
  <c r="L178" i="3"/>
  <c r="K178" i="3"/>
  <c r="J178" i="3"/>
  <c r="I179" i="3"/>
  <c r="I180" i="3"/>
  <c r="I181" i="3"/>
  <c r="H178" i="3"/>
  <c r="G178" i="3"/>
  <c r="F178" i="3"/>
  <c r="E178" i="3"/>
  <c r="D179" i="3"/>
  <c r="N179" i="3"/>
  <c r="D180" i="3"/>
  <c r="D181" i="3"/>
  <c r="Q181" i="3"/>
  <c r="N181" i="3"/>
  <c r="M305" i="3"/>
  <c r="L305" i="3"/>
  <c r="K305" i="3"/>
  <c r="J305" i="3"/>
  <c r="J299" i="3"/>
  <c r="J298" i="3"/>
  <c r="I306" i="3"/>
  <c r="I305" i="3"/>
  <c r="H305" i="3"/>
  <c r="G305" i="3"/>
  <c r="F305" i="3"/>
  <c r="E305" i="3"/>
  <c r="D306" i="3"/>
  <c r="D305" i="3"/>
  <c r="M293" i="3"/>
  <c r="L293" i="3"/>
  <c r="K293" i="3"/>
  <c r="J293" i="3"/>
  <c r="I294" i="3"/>
  <c r="I295" i="3"/>
  <c r="I296" i="3"/>
  <c r="I297" i="3"/>
  <c r="H293" i="3"/>
  <c r="G293" i="3"/>
  <c r="F293" i="3"/>
  <c r="E293" i="3"/>
  <c r="D294" i="3"/>
  <c r="N294" i="3"/>
  <c r="D295" i="3"/>
  <c r="D296" i="3"/>
  <c r="D297" i="3"/>
  <c r="D293" i="3"/>
  <c r="M308" i="3"/>
  <c r="L308" i="3"/>
  <c r="L307" i="3"/>
  <c r="K308" i="3"/>
  <c r="J308" i="3"/>
  <c r="J307" i="3"/>
  <c r="I309" i="3"/>
  <c r="I310" i="3"/>
  <c r="I311" i="3"/>
  <c r="I312" i="3"/>
  <c r="I313" i="3"/>
  <c r="H308" i="3"/>
  <c r="G308" i="3"/>
  <c r="F308" i="3"/>
  <c r="E308" i="3"/>
  <c r="E307" i="3"/>
  <c r="D309" i="3"/>
  <c r="D310" i="3"/>
  <c r="D311" i="3"/>
  <c r="D312" i="3"/>
  <c r="D313" i="3"/>
  <c r="Q313" i="3"/>
  <c r="M173" i="3"/>
  <c r="L173" i="3"/>
  <c r="K173" i="3"/>
  <c r="J173" i="3"/>
  <c r="I174" i="3"/>
  <c r="I173" i="3"/>
  <c r="H173" i="3"/>
  <c r="G173" i="3"/>
  <c r="F173" i="3"/>
  <c r="E173" i="3"/>
  <c r="D174" i="3"/>
  <c r="D173" i="3"/>
  <c r="M169" i="3"/>
  <c r="L169" i="3"/>
  <c r="K169" i="3"/>
  <c r="J169" i="3"/>
  <c r="I170" i="3"/>
  <c r="I171" i="3"/>
  <c r="I172" i="3"/>
  <c r="H169" i="3"/>
  <c r="G169" i="3"/>
  <c r="G168" i="3"/>
  <c r="F169" i="3"/>
  <c r="F168" i="3"/>
  <c r="E169" i="3"/>
  <c r="E168" i="3"/>
  <c r="D170" i="3"/>
  <c r="D171" i="3"/>
  <c r="D172" i="3"/>
  <c r="N172" i="3"/>
  <c r="Q172" i="3"/>
  <c r="M250" i="3"/>
  <c r="L250" i="3"/>
  <c r="K250" i="3"/>
  <c r="J250" i="3"/>
  <c r="I251" i="3"/>
  <c r="I250" i="3"/>
  <c r="H250" i="3"/>
  <c r="G250" i="3"/>
  <c r="F250" i="3"/>
  <c r="E250" i="3"/>
  <c r="D251" i="3"/>
  <c r="D250" i="3"/>
  <c r="I264" i="3"/>
  <c r="I265" i="3"/>
  <c r="I266" i="3"/>
  <c r="I267" i="3"/>
  <c r="I268" i="3"/>
  <c r="I269" i="3"/>
  <c r="I270" i="3"/>
  <c r="I274" i="3"/>
  <c r="D274" i="3"/>
  <c r="N274" i="3"/>
  <c r="I275" i="3"/>
  <c r="I272" i="3"/>
  <c r="I271" i="3"/>
  <c r="D264" i="3"/>
  <c r="D265" i="3"/>
  <c r="D266" i="3"/>
  <c r="D267" i="3"/>
  <c r="D268" i="3"/>
  <c r="D269" i="3"/>
  <c r="D270" i="3"/>
  <c r="N270" i="3"/>
  <c r="D275" i="3"/>
  <c r="D273" i="3"/>
  <c r="D272" i="3"/>
  <c r="M271" i="3"/>
  <c r="M262" i="3"/>
  <c r="L263" i="3"/>
  <c r="L273" i="3"/>
  <c r="L271" i="3"/>
  <c r="K263" i="3"/>
  <c r="K273" i="3"/>
  <c r="K271" i="3"/>
  <c r="J263" i="3"/>
  <c r="J273" i="3"/>
  <c r="J271" i="3"/>
  <c r="H263" i="3"/>
  <c r="H273" i="3"/>
  <c r="H271" i="3"/>
  <c r="G263" i="3"/>
  <c r="G273" i="3"/>
  <c r="G271" i="3"/>
  <c r="F263" i="3"/>
  <c r="F273" i="3"/>
  <c r="F271" i="3"/>
  <c r="E263" i="3"/>
  <c r="E273" i="3"/>
  <c r="E271" i="3"/>
  <c r="Q272" i="3"/>
  <c r="Q271" i="3"/>
  <c r="M162" i="3"/>
  <c r="L162" i="3"/>
  <c r="K162" i="3"/>
  <c r="J162" i="3"/>
  <c r="I163" i="3"/>
  <c r="I164" i="3"/>
  <c r="I165" i="3"/>
  <c r="I166" i="3"/>
  <c r="D166" i="3"/>
  <c r="N166" i="3"/>
  <c r="I167" i="3"/>
  <c r="H162" i="3"/>
  <c r="G162" i="3"/>
  <c r="F162" i="3"/>
  <c r="E162" i="3"/>
  <c r="D163" i="3"/>
  <c r="D164" i="3"/>
  <c r="D165" i="3"/>
  <c r="D167" i="3"/>
  <c r="I12" i="3"/>
  <c r="D12" i="3"/>
  <c r="N12" i="3"/>
  <c r="I11" i="3"/>
  <c r="D11" i="3"/>
  <c r="I10" i="3"/>
  <c r="D10" i="3"/>
  <c r="O8" i="3"/>
  <c r="M9" i="3"/>
  <c r="M8" i="3"/>
  <c r="L9" i="3"/>
  <c r="L8" i="3"/>
  <c r="K9" i="3"/>
  <c r="K8" i="3"/>
  <c r="J9" i="3"/>
  <c r="J8" i="3"/>
  <c r="H9" i="3"/>
  <c r="H8" i="3"/>
  <c r="G9" i="3"/>
  <c r="G8" i="3"/>
  <c r="F9" i="3"/>
  <c r="F8" i="3"/>
  <c r="E9" i="3"/>
  <c r="E8" i="3"/>
  <c r="Q12" i="3"/>
  <c r="Q11" i="3"/>
  <c r="Q10" i="3"/>
  <c r="M194" i="3"/>
  <c r="L194" i="3"/>
  <c r="K194" i="3"/>
  <c r="J194" i="3"/>
  <c r="I195" i="3"/>
  <c r="I196" i="3"/>
  <c r="H194" i="3"/>
  <c r="G194" i="3"/>
  <c r="F194" i="3"/>
  <c r="E194" i="3"/>
  <c r="D195" i="3"/>
  <c r="D196" i="3"/>
  <c r="N196" i="3"/>
  <c r="Q196" i="3"/>
  <c r="I258" i="3"/>
  <c r="M257" i="3"/>
  <c r="L257" i="3"/>
  <c r="K257" i="3"/>
  <c r="J257" i="3"/>
  <c r="H257" i="3"/>
  <c r="G257" i="3"/>
  <c r="F257" i="3"/>
  <c r="E257" i="3"/>
  <c r="M254" i="3"/>
  <c r="L254" i="3"/>
  <c r="K254" i="3"/>
  <c r="J254" i="3"/>
  <c r="H254" i="3"/>
  <c r="G254" i="3"/>
  <c r="F254" i="3"/>
  <c r="E254" i="3"/>
  <c r="L160" i="3"/>
  <c r="G160" i="3"/>
  <c r="Q160" i="3"/>
  <c r="K160" i="3"/>
  <c r="J160" i="3"/>
  <c r="H160" i="3"/>
  <c r="F160" i="3"/>
  <c r="E160" i="3"/>
  <c r="P193" i="3"/>
  <c r="L290" i="3"/>
  <c r="Q47" i="3"/>
  <c r="Q46" i="3"/>
  <c r="P46" i="3"/>
  <c r="Q44" i="3"/>
  <c r="Q43" i="3"/>
  <c r="Q42" i="3"/>
  <c r="Q41" i="3"/>
  <c r="Q40" i="3"/>
  <c r="Q39" i="3"/>
  <c r="Q36" i="3"/>
  <c r="Q35" i="3"/>
  <c r="Q34" i="3"/>
  <c r="Q33" i="3"/>
  <c r="Q32" i="3"/>
  <c r="Q31" i="3"/>
  <c r="P31" i="3"/>
  <c r="P30" i="3"/>
  <c r="Q29" i="3"/>
  <c r="Q28" i="3"/>
  <c r="Q27" i="3"/>
  <c r="Q26" i="3"/>
  <c r="P25" i="3"/>
  <c r="P24" i="3"/>
  <c r="P23" i="3"/>
  <c r="Q22" i="3"/>
  <c r="Q21" i="3"/>
  <c r="Q20" i="3"/>
  <c r="Q19" i="3"/>
  <c r="Q18" i="3"/>
  <c r="Q17" i="3"/>
  <c r="Q16" i="3"/>
  <c r="P16" i="3"/>
  <c r="Q15" i="3"/>
  <c r="P15" i="3"/>
  <c r="N44" i="3"/>
  <c r="N22" i="3"/>
  <c r="N35" i="3"/>
  <c r="N25" i="3"/>
  <c r="N43" i="3"/>
  <c r="N23" i="3"/>
  <c r="N31" i="3"/>
  <c r="N45" i="3"/>
  <c r="N16" i="3"/>
  <c r="O70" i="3"/>
  <c r="Q63" i="3"/>
  <c r="M134" i="3"/>
  <c r="L134" i="3"/>
  <c r="K134" i="3"/>
  <c r="J134" i="3"/>
  <c r="J113" i="3"/>
  <c r="H134" i="3"/>
  <c r="G134" i="3"/>
  <c r="F134" i="3"/>
  <c r="F113" i="3"/>
  <c r="E134" i="3"/>
  <c r="L152" i="3"/>
  <c r="K152" i="3"/>
  <c r="J152" i="3"/>
  <c r="H152" i="3"/>
  <c r="G152" i="3"/>
  <c r="F152" i="3"/>
  <c r="E152" i="3"/>
  <c r="P159" i="3"/>
  <c r="P158" i="3"/>
  <c r="P157" i="3"/>
  <c r="P156" i="3"/>
  <c r="P155" i="3"/>
  <c r="P154" i="3"/>
  <c r="P153" i="3"/>
  <c r="Q148" i="3"/>
  <c r="M152" i="3"/>
  <c r="L91" i="3"/>
  <c r="J91" i="3"/>
  <c r="H91" i="3"/>
  <c r="G91" i="3"/>
  <c r="F91" i="3"/>
  <c r="E91" i="3"/>
  <c r="Q92" i="3"/>
  <c r="I92" i="3"/>
  <c r="I91" i="3"/>
  <c r="D92" i="3"/>
  <c r="D91" i="3"/>
  <c r="N91" i="3"/>
  <c r="L86" i="3"/>
  <c r="J86" i="3"/>
  <c r="H86" i="3"/>
  <c r="G86" i="3"/>
  <c r="F86" i="3"/>
  <c r="E86" i="3"/>
  <c r="Q90" i="3"/>
  <c r="I90" i="3"/>
  <c r="D90" i="3"/>
  <c r="Q89" i="3"/>
  <c r="I89" i="3"/>
  <c r="D89" i="3"/>
  <c r="Q88" i="3"/>
  <c r="I88" i="3"/>
  <c r="D88" i="3"/>
  <c r="Q87" i="3"/>
  <c r="I87" i="3"/>
  <c r="D87" i="3"/>
  <c r="P84" i="3"/>
  <c r="Q85" i="3"/>
  <c r="P82" i="3"/>
  <c r="Q81" i="3"/>
  <c r="Q80" i="3"/>
  <c r="Q79" i="3"/>
  <c r="Q77" i="3"/>
  <c r="Q75" i="3"/>
  <c r="Q74" i="3"/>
  <c r="Q73" i="3"/>
  <c r="Q72" i="3"/>
  <c r="Q71" i="3"/>
  <c r="Q70" i="3"/>
  <c r="Q69" i="3"/>
  <c r="Q68" i="3"/>
  <c r="Q67" i="3"/>
  <c r="Q65" i="3"/>
  <c r="Q64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109" i="3"/>
  <c r="Q108" i="3"/>
  <c r="Q107" i="3"/>
  <c r="Q105" i="3"/>
  <c r="Q104" i="3"/>
  <c r="Q102" i="3"/>
  <c r="Q101" i="3"/>
  <c r="Q100" i="3"/>
  <c r="Q99" i="3"/>
  <c r="Q98" i="3"/>
  <c r="Q97" i="3"/>
  <c r="Q96" i="3"/>
  <c r="Q95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I135" i="3"/>
  <c r="I136" i="3"/>
  <c r="I137" i="3"/>
  <c r="D135" i="3"/>
  <c r="D136" i="3"/>
  <c r="D137" i="3"/>
  <c r="Q137" i="3"/>
  <c r="Q136" i="3"/>
  <c r="Q135" i="3"/>
  <c r="R167" i="3"/>
  <c r="R166" i="3"/>
  <c r="R164" i="3"/>
  <c r="R163" i="3"/>
  <c r="Q165" i="3"/>
  <c r="P14" i="3"/>
  <c r="Q149" i="3"/>
  <c r="M150" i="3"/>
  <c r="M146" i="3"/>
  <c r="K150" i="3"/>
  <c r="J150" i="3"/>
  <c r="H150" i="3"/>
  <c r="F150" i="3"/>
  <c r="E150" i="3"/>
  <c r="Q151" i="3"/>
  <c r="I151" i="3"/>
  <c r="I150" i="3"/>
  <c r="D151" i="3"/>
  <c r="I159" i="3"/>
  <c r="D159" i="3"/>
  <c r="N159" i="3"/>
  <c r="I158" i="3"/>
  <c r="D158" i="3"/>
  <c r="N158" i="3"/>
  <c r="I157" i="3"/>
  <c r="D157" i="3"/>
  <c r="N157" i="3"/>
  <c r="I156" i="3"/>
  <c r="D156" i="3"/>
  <c r="I155" i="3"/>
  <c r="D155" i="3"/>
  <c r="N155" i="3"/>
  <c r="I154" i="3"/>
  <c r="D154" i="3"/>
  <c r="I153" i="3"/>
  <c r="D153" i="3"/>
  <c r="N153" i="3"/>
  <c r="P145" i="3"/>
  <c r="P143" i="3"/>
  <c r="Q144" i="3"/>
  <c r="Q143" i="3"/>
  <c r="Q142" i="3"/>
  <c r="Q141" i="3"/>
  <c r="Q140" i="3"/>
  <c r="Q161" i="3"/>
  <c r="I161" i="3"/>
  <c r="I160" i="3"/>
  <c r="D161" i="3"/>
  <c r="D160" i="3"/>
  <c r="Q216" i="3"/>
  <c r="Q208" i="3"/>
  <c r="Q207" i="3"/>
  <c r="Q206" i="3"/>
  <c r="Q205" i="3"/>
  <c r="Q204" i="3"/>
  <c r="Q203" i="3"/>
  <c r="Q202" i="3"/>
  <c r="Q201" i="3"/>
  <c r="Q200" i="3"/>
  <c r="Q199" i="3"/>
  <c r="Q198" i="3"/>
  <c r="P226" i="3"/>
  <c r="Q229" i="3"/>
  <c r="Q228" i="3"/>
  <c r="Q227" i="3"/>
  <c r="Q226" i="3"/>
  <c r="Q275" i="3"/>
  <c r="Q274" i="3"/>
  <c r="Q323" i="3"/>
  <c r="I323" i="3"/>
  <c r="I322" i="3"/>
  <c r="D323" i="3"/>
  <c r="D322" i="3"/>
  <c r="M322" i="3"/>
  <c r="L322" i="3"/>
  <c r="K322" i="3"/>
  <c r="J322" i="3"/>
  <c r="H322" i="3"/>
  <c r="G322" i="3"/>
  <c r="F322" i="3"/>
  <c r="E322" i="3"/>
  <c r="Q321" i="3"/>
  <c r="I321" i="3"/>
  <c r="D321" i="3"/>
  <c r="N321" i="3"/>
  <c r="Q320" i="3"/>
  <c r="I320" i="3"/>
  <c r="D320" i="3"/>
  <c r="Q319" i="3"/>
  <c r="I319" i="3"/>
  <c r="D319" i="3"/>
  <c r="Q318" i="3"/>
  <c r="I318" i="3"/>
  <c r="D318" i="3"/>
  <c r="M317" i="3"/>
  <c r="L317" i="3"/>
  <c r="K317" i="3"/>
  <c r="J317" i="3"/>
  <c r="H317" i="3"/>
  <c r="G317" i="3"/>
  <c r="Q317" i="3"/>
  <c r="F317" i="3"/>
  <c r="E317" i="3"/>
  <c r="Q316" i="3"/>
  <c r="P316" i="3"/>
  <c r="I316" i="3"/>
  <c r="I315" i="3"/>
  <c r="D316" i="3"/>
  <c r="D315" i="3"/>
  <c r="M315" i="3"/>
  <c r="L315" i="3"/>
  <c r="L314" i="3"/>
  <c r="K315" i="3"/>
  <c r="J315" i="3"/>
  <c r="J314" i="3"/>
  <c r="H315" i="3"/>
  <c r="G315" i="3"/>
  <c r="G314" i="3"/>
  <c r="Q314" i="3"/>
  <c r="F315" i="3"/>
  <c r="E315" i="3"/>
  <c r="Q312" i="3"/>
  <c r="Q311" i="3"/>
  <c r="Q310" i="3"/>
  <c r="Q309" i="3"/>
  <c r="K307" i="3"/>
  <c r="F307" i="3"/>
  <c r="Q306" i="3"/>
  <c r="Q304" i="3"/>
  <c r="I304" i="3"/>
  <c r="D304" i="3"/>
  <c r="N304" i="3"/>
  <c r="Q303" i="3"/>
  <c r="I303" i="3"/>
  <c r="D303" i="3"/>
  <c r="Q302" i="3"/>
  <c r="I302" i="3"/>
  <c r="D302" i="3"/>
  <c r="N302" i="3"/>
  <c r="Q301" i="3"/>
  <c r="I301" i="3"/>
  <c r="D301" i="3"/>
  <c r="Q300" i="3"/>
  <c r="I300" i="3"/>
  <c r="I299" i="3"/>
  <c r="D300" i="3"/>
  <c r="M299" i="3"/>
  <c r="L299" i="3"/>
  <c r="L298" i="3"/>
  <c r="K299" i="3"/>
  <c r="K298" i="3"/>
  <c r="H299" i="3"/>
  <c r="G299" i="3"/>
  <c r="G298" i="3"/>
  <c r="F299" i="3"/>
  <c r="F298" i="3"/>
  <c r="E299" i="3"/>
  <c r="Q297" i="3"/>
  <c r="Q296" i="3"/>
  <c r="Q295" i="3"/>
  <c r="Q294" i="3"/>
  <c r="Q292" i="3"/>
  <c r="I292" i="3"/>
  <c r="D292" i="3"/>
  <c r="N292" i="3"/>
  <c r="Q291" i="3"/>
  <c r="I291" i="3"/>
  <c r="D291" i="3"/>
  <c r="M290" i="3"/>
  <c r="K290" i="3"/>
  <c r="J290" i="3"/>
  <c r="H290" i="3"/>
  <c r="G290" i="3"/>
  <c r="Q290" i="3"/>
  <c r="F290" i="3"/>
  <c r="E290" i="3"/>
  <c r="Q289" i="3"/>
  <c r="I289" i="3"/>
  <c r="D289" i="3"/>
  <c r="N289" i="3"/>
  <c r="D288" i="3"/>
  <c r="M288" i="3"/>
  <c r="L288" i="3"/>
  <c r="K288" i="3"/>
  <c r="J288" i="3"/>
  <c r="H288" i="3"/>
  <c r="G288" i="3"/>
  <c r="F288" i="3"/>
  <c r="E288" i="3"/>
  <c r="Q287" i="3"/>
  <c r="I287" i="3"/>
  <c r="D287" i="3"/>
  <c r="N287" i="3"/>
  <c r="Q286" i="3"/>
  <c r="I286" i="3"/>
  <c r="D286" i="3"/>
  <c r="R285" i="3"/>
  <c r="P285" i="3"/>
  <c r="O285" i="3"/>
  <c r="M285" i="3"/>
  <c r="L285" i="3"/>
  <c r="K285" i="3"/>
  <c r="J285" i="3"/>
  <c r="H285" i="3"/>
  <c r="G285" i="3"/>
  <c r="F285" i="3"/>
  <c r="E285" i="3"/>
  <c r="Q284" i="3"/>
  <c r="I284" i="3"/>
  <c r="D284" i="3"/>
  <c r="N284" i="3"/>
  <c r="Q283" i="3"/>
  <c r="I283" i="3"/>
  <c r="D283" i="3"/>
  <c r="Q282" i="3"/>
  <c r="I282" i="3"/>
  <c r="D282" i="3"/>
  <c r="N282" i="3"/>
  <c r="Q281" i="3"/>
  <c r="I281" i="3"/>
  <c r="D281" i="3"/>
  <c r="Q280" i="3"/>
  <c r="I280" i="3"/>
  <c r="D280" i="3"/>
  <c r="N280" i="3"/>
  <c r="Q279" i="3"/>
  <c r="I279" i="3"/>
  <c r="D279" i="3"/>
  <c r="Q278" i="3"/>
  <c r="I278" i="3"/>
  <c r="D278" i="3"/>
  <c r="N278" i="3"/>
  <c r="Q277" i="3"/>
  <c r="I277" i="3"/>
  <c r="D277" i="3"/>
  <c r="M276" i="3"/>
  <c r="L276" i="3"/>
  <c r="G276" i="3"/>
  <c r="Q276" i="3"/>
  <c r="K276" i="3"/>
  <c r="J276" i="3"/>
  <c r="H276" i="3"/>
  <c r="F276" i="3"/>
  <c r="E276" i="3"/>
  <c r="Q270" i="3"/>
  <c r="Q269" i="3"/>
  <c r="P268" i="3"/>
  <c r="P267" i="3"/>
  <c r="Q266" i="3"/>
  <c r="Q265" i="3"/>
  <c r="Q264" i="3"/>
  <c r="Q261" i="3"/>
  <c r="I261" i="3"/>
  <c r="D261" i="3"/>
  <c r="D260" i="3"/>
  <c r="M260" i="3"/>
  <c r="L260" i="3"/>
  <c r="K260" i="3"/>
  <c r="J260" i="3"/>
  <c r="H260" i="3"/>
  <c r="G260" i="3"/>
  <c r="F260" i="3"/>
  <c r="E260" i="3"/>
  <c r="Q259" i="3"/>
  <c r="I259" i="3"/>
  <c r="D259" i="3"/>
  <c r="N259" i="3"/>
  <c r="Q258" i="3"/>
  <c r="D258" i="3"/>
  <c r="Q256" i="3"/>
  <c r="I256" i="3"/>
  <c r="D256" i="3"/>
  <c r="Q255" i="3"/>
  <c r="I255" i="3"/>
  <c r="D255" i="3"/>
  <c r="Q253" i="3"/>
  <c r="I253" i="3"/>
  <c r="D253" i="3"/>
  <c r="D252" i="3"/>
  <c r="M252" i="3"/>
  <c r="L252" i="3"/>
  <c r="G252" i="3"/>
  <c r="Q252" i="3"/>
  <c r="K252" i="3"/>
  <c r="J252" i="3"/>
  <c r="H252" i="3"/>
  <c r="F252" i="3"/>
  <c r="E252" i="3"/>
  <c r="Q251" i="3"/>
  <c r="Q249" i="3"/>
  <c r="I249" i="3"/>
  <c r="I248" i="3"/>
  <c r="D249" i="3"/>
  <c r="L248" i="3"/>
  <c r="K248" i="3"/>
  <c r="J248" i="3"/>
  <c r="H248" i="3"/>
  <c r="G248" i="3"/>
  <c r="E248" i="3"/>
  <c r="P247" i="3"/>
  <c r="D247" i="3"/>
  <c r="D246" i="3"/>
  <c r="N246" i="3"/>
  <c r="Q245" i="3"/>
  <c r="Q244" i="3"/>
  <c r="Q243" i="3"/>
  <c r="Q242" i="3"/>
  <c r="Q241" i="3"/>
  <c r="Q240" i="3"/>
  <c r="Q239" i="3"/>
  <c r="Q238" i="3"/>
  <c r="Q235" i="3"/>
  <c r="Q234" i="3"/>
  <c r="Q233" i="3"/>
  <c r="P233" i="3"/>
  <c r="O233" i="3"/>
  <c r="I233" i="3"/>
  <c r="I232" i="3"/>
  <c r="D233" i="3"/>
  <c r="M232" i="3"/>
  <c r="L232" i="3"/>
  <c r="G232" i="3"/>
  <c r="Q232" i="3"/>
  <c r="K232" i="3"/>
  <c r="J232" i="3"/>
  <c r="H232" i="3"/>
  <c r="F232" i="3"/>
  <c r="E232" i="3"/>
  <c r="Q223" i="3"/>
  <c r="M222" i="3"/>
  <c r="Q221" i="3"/>
  <c r="I221" i="3"/>
  <c r="D221" i="3"/>
  <c r="Q220" i="3"/>
  <c r="I220" i="3"/>
  <c r="D220" i="3"/>
  <c r="Q219" i="3"/>
  <c r="I219" i="3"/>
  <c r="D219" i="3"/>
  <c r="N219" i="3"/>
  <c r="M218" i="3"/>
  <c r="L218" i="3"/>
  <c r="G218" i="3"/>
  <c r="Q218" i="3"/>
  <c r="K218" i="3"/>
  <c r="J218" i="3"/>
  <c r="H218" i="3"/>
  <c r="H217" i="3"/>
  <c r="G217" i="3"/>
  <c r="F218" i="3"/>
  <c r="F217" i="3"/>
  <c r="E218" i="3"/>
  <c r="Q195" i="3"/>
  <c r="I193" i="3"/>
  <c r="D193" i="3"/>
  <c r="D192" i="3"/>
  <c r="M192" i="3"/>
  <c r="L192" i="3"/>
  <c r="K192" i="3"/>
  <c r="J192" i="3"/>
  <c r="H192" i="3"/>
  <c r="G192" i="3"/>
  <c r="F192" i="3"/>
  <c r="E192" i="3"/>
  <c r="Q191" i="3"/>
  <c r="I191" i="3"/>
  <c r="D191" i="3"/>
  <c r="D190" i="3"/>
  <c r="M190" i="3"/>
  <c r="L190" i="3"/>
  <c r="K190" i="3"/>
  <c r="J190" i="3"/>
  <c r="H190" i="3"/>
  <c r="G190" i="3"/>
  <c r="F190" i="3"/>
  <c r="E190" i="3"/>
  <c r="I189" i="3"/>
  <c r="I188" i="3"/>
  <c r="D189" i="3"/>
  <c r="D188" i="3"/>
  <c r="M188" i="3"/>
  <c r="L188" i="3"/>
  <c r="L183" i="3"/>
  <c r="L182" i="3"/>
  <c r="G183" i="3"/>
  <c r="G182" i="3"/>
  <c r="Q182" i="3"/>
  <c r="K188" i="3"/>
  <c r="J188" i="3"/>
  <c r="H188" i="3"/>
  <c r="F188" i="3"/>
  <c r="E188" i="3"/>
  <c r="Q187" i="3"/>
  <c r="I187" i="3"/>
  <c r="D187" i="3"/>
  <c r="Q186" i="3"/>
  <c r="I186" i="3"/>
  <c r="D186" i="3"/>
  <c r="Q185" i="3"/>
  <c r="I185" i="3"/>
  <c r="D185" i="3"/>
  <c r="Q184" i="3"/>
  <c r="I184" i="3"/>
  <c r="D184" i="3"/>
  <c r="N184" i="3"/>
  <c r="M183" i="3"/>
  <c r="K183" i="3"/>
  <c r="J183" i="3"/>
  <c r="H183" i="3"/>
  <c r="F183" i="3"/>
  <c r="E183" i="3"/>
  <c r="Q180" i="3"/>
  <c r="Q179" i="3"/>
  <c r="Q177" i="3"/>
  <c r="I177" i="3"/>
  <c r="D177" i="3"/>
  <c r="N177" i="3"/>
  <c r="Q176" i="3"/>
  <c r="I176" i="3"/>
  <c r="D176" i="3"/>
  <c r="M175" i="3"/>
  <c r="L175" i="3"/>
  <c r="K175" i="3"/>
  <c r="J175" i="3"/>
  <c r="H175" i="3"/>
  <c r="G175" i="3"/>
  <c r="F175" i="3"/>
  <c r="E175" i="3"/>
  <c r="Q174" i="3"/>
  <c r="Q171" i="3"/>
  <c r="Q170" i="3"/>
  <c r="N66" i="3"/>
  <c r="I290" i="3"/>
  <c r="N67" i="3"/>
  <c r="Q91" i="3"/>
  <c r="L113" i="3"/>
  <c r="Q260" i="3"/>
  <c r="N92" i="3"/>
  <c r="N88" i="3"/>
  <c r="P232" i="3"/>
  <c r="Q273" i="3"/>
  <c r="N137" i="3"/>
  <c r="Q114" i="3"/>
  <c r="Q162" i="3"/>
  <c r="Q254" i="3"/>
  <c r="Q263" i="3"/>
  <c r="M217" i="3"/>
  <c r="N277" i="3"/>
  <c r="N281" i="3"/>
  <c r="N291" i="3"/>
  <c r="N101" i="3"/>
  <c r="N97" i="3"/>
  <c r="N59" i="3"/>
  <c r="N84" i="3"/>
  <c r="P152" i="3"/>
  <c r="Q257" i="3"/>
  <c r="N301" i="3"/>
  <c r="N306" i="3"/>
  <c r="N311" i="3"/>
  <c r="E314" i="3"/>
  <c r="N136" i="3"/>
  <c r="Q288" i="3"/>
  <c r="N309" i="3"/>
  <c r="N132" i="3"/>
  <c r="N123" i="3"/>
  <c r="N119" i="3"/>
  <c r="N115" i="3"/>
  <c r="N64" i="3"/>
  <c r="N241" i="3"/>
  <c r="N245" i="3"/>
  <c r="Q190" i="3"/>
  <c r="P197" i="3"/>
  <c r="Q78" i="3"/>
  <c r="Q178" i="3"/>
  <c r="N266" i="3"/>
  <c r="P315" i="3"/>
  <c r="N154" i="3"/>
  <c r="Q150" i="3"/>
  <c r="N127" i="3"/>
  <c r="N116" i="3"/>
  <c r="N122" i="3"/>
  <c r="N161" i="3"/>
  <c r="N144" i="3"/>
  <c r="N216" i="3"/>
  <c r="N131" i="3"/>
  <c r="N68" i="3"/>
  <c r="N205" i="3"/>
  <c r="N14" i="3"/>
  <c r="Q194" i="3"/>
  <c r="Q222" i="3"/>
  <c r="N296" i="3"/>
  <c r="N174" i="3"/>
  <c r="Q197" i="3"/>
  <c r="N102" i="3"/>
  <c r="K236" i="3"/>
  <c r="Q299" i="3"/>
  <c r="K314" i="3"/>
  <c r="I314" i="3"/>
  <c r="N98" i="3"/>
  <c r="J93" i="3"/>
  <c r="J48" i="3"/>
  <c r="N58" i="3"/>
  <c r="N143" i="3"/>
  <c r="N264" i="3"/>
  <c r="D150" i="3"/>
  <c r="E146" i="3"/>
  <c r="K93" i="3"/>
  <c r="N50" i="3"/>
  <c r="I285" i="3"/>
  <c r="N297" i="3"/>
  <c r="Q322" i="3"/>
  <c r="I152" i="3"/>
  <c r="N80" i="3"/>
  <c r="Q134" i="3"/>
  <c r="N180" i="3"/>
  <c r="N57" i="3"/>
  <c r="G146" i="3"/>
  <c r="D175" i="3"/>
  <c r="G113" i="3"/>
  <c r="P192" i="3"/>
  <c r="Q248" i="3"/>
  <c r="D254" i="3"/>
  <c r="I276" i="3"/>
  <c r="N303" i="3"/>
  <c r="N156" i="3"/>
  <c r="N135" i="3"/>
  <c r="D308" i="3"/>
  <c r="N313" i="3"/>
  <c r="P138" i="3"/>
  <c r="G93" i="3"/>
  <c r="P236" i="3"/>
  <c r="Q169" i="3"/>
  <c r="N176" i="3"/>
  <c r="P188" i="3"/>
  <c r="N199" i="3"/>
  <c r="Q175" i="3"/>
  <c r="Q183" i="3"/>
  <c r="N191" i="3"/>
  <c r="J146" i="3"/>
  <c r="G262" i="3"/>
  <c r="L262" i="3"/>
  <c r="Q262" i="3"/>
  <c r="N267" i="3"/>
  <c r="K168" i="3"/>
  <c r="K113" i="3"/>
  <c r="K146" i="3"/>
  <c r="K182" i="3"/>
  <c r="K217" i="3"/>
  <c r="K262" i="3"/>
  <c r="K7" i="3"/>
  <c r="D225" i="3"/>
  <c r="P225" i="3"/>
  <c r="N231" i="3"/>
  <c r="N226" i="3"/>
  <c r="D222" i="3"/>
  <c r="N211" i="3"/>
  <c r="N198" i="3"/>
  <c r="N193" i="3"/>
  <c r="N300" i="3"/>
  <c r="Q113" i="3"/>
  <c r="D9" i="3"/>
  <c r="D8" i="3"/>
  <c r="N275" i="3"/>
  <c r="N268" i="3"/>
  <c r="D178" i="3"/>
  <c r="I178" i="3"/>
  <c r="N178" i="3"/>
  <c r="N209" i="3"/>
  <c r="N213" i="3"/>
  <c r="E93" i="3"/>
  <c r="Q103" i="3"/>
  <c r="N111" i="3"/>
  <c r="Q298" i="3"/>
  <c r="I190" i="3"/>
  <c r="N190" i="3"/>
  <c r="I192" i="3"/>
  <c r="N192" i="3"/>
  <c r="N187" i="3"/>
  <c r="N256" i="3"/>
  <c r="D276" i="3"/>
  <c r="D257" i="3"/>
  <c r="N320" i="3"/>
  <c r="N258" i="3"/>
  <c r="H168" i="3"/>
  <c r="N310" i="3"/>
  <c r="E298" i="3"/>
  <c r="D298" i="3"/>
  <c r="Q305" i="3"/>
  <c r="H93" i="3"/>
  <c r="D83" i="3"/>
  <c r="F182" i="3"/>
  <c r="L217" i="3"/>
  <c r="Q217" i="3"/>
  <c r="N221" i="3"/>
  <c r="O232" i="3"/>
  <c r="I254" i="3"/>
  <c r="N254" i="3"/>
  <c r="I134" i="3"/>
  <c r="N89" i="3"/>
  <c r="Q86" i="3"/>
  <c r="D194" i="3"/>
  <c r="Q8" i="3"/>
  <c r="Q250" i="3"/>
  <c r="M168" i="3"/>
  <c r="J168" i="3"/>
  <c r="N238" i="3"/>
  <c r="L93" i="3"/>
  <c r="Q93" i="3"/>
  <c r="F93" i="3"/>
  <c r="P93" i="3"/>
  <c r="N104" i="3"/>
  <c r="N42" i="3"/>
  <c r="N38" i="3"/>
  <c r="N34" i="3"/>
  <c r="N30" i="3"/>
  <c r="N17" i="3"/>
  <c r="N41" i="3"/>
  <c r="N36" i="3"/>
  <c r="N32" i="3"/>
  <c r="N27" i="3"/>
  <c r="N19" i="3"/>
  <c r="N21" i="3"/>
  <c r="H48" i="3"/>
  <c r="N79" i="3"/>
  <c r="P83" i="3"/>
  <c r="I162" i="3"/>
  <c r="R162" i="3"/>
  <c r="F262" i="3"/>
  <c r="P262" i="3"/>
  <c r="N173" i="3"/>
  <c r="D237" i="3"/>
  <c r="N244" i="3"/>
  <c r="E48" i="3"/>
  <c r="Q285" i="3"/>
  <c r="I298" i="3"/>
  <c r="N298" i="3"/>
  <c r="D299" i="3"/>
  <c r="N299" i="3"/>
  <c r="Q293" i="3"/>
  <c r="E113" i="3"/>
  <c r="D113" i="3"/>
  <c r="N128" i="3"/>
  <c r="N124" i="3"/>
  <c r="N120" i="3"/>
  <c r="N203" i="3"/>
  <c r="N215" i="3"/>
  <c r="N207" i="3"/>
  <c r="N77" i="3"/>
  <c r="N60" i="3"/>
  <c r="N56" i="3"/>
  <c r="I49" i="3"/>
  <c r="P49" i="3"/>
  <c r="Q138" i="3"/>
  <c r="N250" i="3"/>
  <c r="N305" i="3"/>
  <c r="N323" i="3"/>
  <c r="G48" i="3"/>
  <c r="D183" i="3"/>
  <c r="D182" i="3"/>
  <c r="Q139" i="3"/>
  <c r="I288" i="3"/>
  <c r="N239" i="3"/>
  <c r="E182" i="3"/>
  <c r="J217" i="3"/>
  <c r="D218" i="3"/>
  <c r="D217" i="3"/>
  <c r="N279" i="3"/>
  <c r="N283" i="3"/>
  <c r="N286" i="3"/>
  <c r="I273" i="3"/>
  <c r="N273" i="3"/>
  <c r="I307" i="3"/>
  <c r="E217" i="3"/>
  <c r="N222" i="3"/>
  <c r="N145" i="3"/>
  <c r="H236" i="3"/>
  <c r="N149" i="3"/>
  <c r="N133" i="3"/>
  <c r="N82" i="3"/>
  <c r="N276" i="3"/>
  <c r="Q237" i="3"/>
  <c r="N197" i="3"/>
  <c r="D94" i="3"/>
  <c r="N195" i="3"/>
  <c r="D285" i="3"/>
  <c r="N285" i="3"/>
  <c r="N223" i="3"/>
  <c r="N189" i="3"/>
  <c r="P263" i="3"/>
  <c r="H182" i="3"/>
  <c r="M182" i="3"/>
  <c r="M7" i="3"/>
  <c r="N185" i="3"/>
  <c r="E236" i="3"/>
  <c r="I257" i="3"/>
  <c r="N257" i="3"/>
  <c r="I113" i="3"/>
  <c r="N113" i="3"/>
  <c r="I194" i="3"/>
  <c r="N11" i="3"/>
  <c r="N165" i="3"/>
  <c r="D147" i="3"/>
  <c r="I147" i="3"/>
  <c r="D78" i="3"/>
  <c r="N74" i="3"/>
  <c r="N70" i="3"/>
  <c r="N62" i="3"/>
  <c r="N54" i="3"/>
  <c r="N188" i="3"/>
  <c r="I114" i="3"/>
  <c r="N247" i="3"/>
  <c r="P139" i="3"/>
  <c r="N150" i="3"/>
  <c r="D290" i="3"/>
  <c r="N290" i="3"/>
  <c r="D152" i="3"/>
  <c r="N152" i="3"/>
  <c r="N251" i="3"/>
  <c r="I175" i="3"/>
  <c r="N175" i="3"/>
  <c r="Q315" i="3"/>
  <c r="N255" i="3"/>
  <c r="Q9" i="3"/>
  <c r="L236" i="3"/>
  <c r="N315" i="3"/>
  <c r="F314" i="3"/>
  <c r="P314" i="3"/>
  <c r="N160" i="3"/>
  <c r="H146" i="3"/>
  <c r="I86" i="3"/>
  <c r="N167" i="3"/>
  <c r="N269" i="3"/>
  <c r="N228" i="3"/>
  <c r="Q225" i="3"/>
  <c r="N100" i="3"/>
  <c r="N112" i="3"/>
  <c r="N37" i="3"/>
  <c r="N33" i="3"/>
  <c r="N29" i="3"/>
  <c r="N24" i="3"/>
  <c r="N47" i="3"/>
  <c r="N28" i="3"/>
  <c r="D86" i="3"/>
  <c r="N90" i="3"/>
  <c r="N87" i="3"/>
  <c r="N316" i="3"/>
  <c r="D232" i="3"/>
  <c r="N233" i="3"/>
  <c r="N322" i="3"/>
  <c r="N194" i="3"/>
  <c r="N10" i="3"/>
  <c r="I9" i="3"/>
  <c r="E262" i="3"/>
  <c r="J262" i="3"/>
  <c r="D271" i="3"/>
  <c r="N271" i="3"/>
  <c r="N272" i="3"/>
  <c r="N265" i="3"/>
  <c r="I263" i="3"/>
  <c r="L168" i="3"/>
  <c r="Q168" i="3"/>
  <c r="Q173" i="3"/>
  <c r="G307" i="3"/>
  <c r="Q307" i="3"/>
  <c r="Q308" i="3"/>
  <c r="I237" i="3"/>
  <c r="L146" i="3"/>
  <c r="Q147" i="3"/>
  <c r="D114" i="3"/>
  <c r="N114" i="3"/>
  <c r="D263" i="3"/>
  <c r="D262" i="3"/>
  <c r="I308" i="3"/>
  <c r="N312" i="3"/>
  <c r="Q83" i="3"/>
  <c r="L48" i="3"/>
  <c r="O48" i="3"/>
  <c r="P103" i="3"/>
  <c r="N220" i="3"/>
  <c r="I218" i="3"/>
  <c r="N232" i="3"/>
  <c r="D248" i="3"/>
  <c r="N248" i="3"/>
  <c r="N249" i="3"/>
  <c r="I260" i="3"/>
  <c r="N260" i="3"/>
  <c r="N261" i="3"/>
  <c r="H262" i="3"/>
  <c r="N171" i="3"/>
  <c r="I169" i="3"/>
  <c r="I225" i="3"/>
  <c r="N225" i="3"/>
  <c r="N227" i="3"/>
  <c r="D139" i="3"/>
  <c r="D138" i="3"/>
  <c r="G236" i="3"/>
  <c r="Q236" i="3"/>
  <c r="Q246" i="3"/>
  <c r="J236" i="3"/>
  <c r="F146" i="3"/>
  <c r="P146" i="3"/>
  <c r="N130" i="3"/>
  <c r="N126" i="3"/>
  <c r="N118" i="3"/>
  <c r="D103" i="3"/>
  <c r="P78" i="3"/>
  <c r="F48" i="3"/>
  <c r="D49" i="3"/>
  <c r="N53" i="3"/>
  <c r="N170" i="3"/>
  <c r="D169" i="3"/>
  <c r="D168" i="3"/>
  <c r="I139" i="3"/>
  <c r="N141" i="3"/>
  <c r="D13" i="3"/>
  <c r="I83" i="3"/>
  <c r="N83" i="3"/>
  <c r="N85" i="3"/>
  <c r="I234" i="3"/>
  <c r="N234" i="3"/>
  <c r="N235" i="3"/>
  <c r="D314" i="3"/>
  <c r="N314" i="3"/>
  <c r="D134" i="3"/>
  <c r="N134" i="3"/>
  <c r="N151" i="3"/>
  <c r="N288" i="3"/>
  <c r="N186" i="3"/>
  <c r="I183" i="3"/>
  <c r="J182" i="3"/>
  <c r="I252" i="3"/>
  <c r="N252" i="3"/>
  <c r="N253" i="3"/>
  <c r="N318" i="3"/>
  <c r="D317" i="3"/>
  <c r="N319" i="3"/>
  <c r="I317" i="3"/>
  <c r="D162" i="3"/>
  <c r="N162" i="3"/>
  <c r="N295" i="3"/>
  <c r="I293" i="3"/>
  <c r="N293" i="3"/>
  <c r="N242" i="3"/>
  <c r="O246" i="3"/>
  <c r="I94" i="3"/>
  <c r="N96" i="3"/>
  <c r="I103" i="3"/>
  <c r="N105" i="3"/>
  <c r="I13" i="3"/>
  <c r="N15" i="3"/>
  <c r="I78" i="3"/>
  <c r="N317" i="3"/>
  <c r="N308" i="3"/>
  <c r="D146" i="3"/>
  <c r="P182" i="3"/>
  <c r="N103" i="3"/>
  <c r="F7" i="3"/>
  <c r="P7" i="3"/>
  <c r="N86" i="3"/>
  <c r="I146" i="3"/>
  <c r="N146" i="3"/>
  <c r="N147" i="3"/>
  <c r="E7" i="3"/>
  <c r="D93" i="3"/>
  <c r="D307" i="3"/>
  <c r="N307" i="3"/>
  <c r="J7" i="3"/>
  <c r="H7" i="3"/>
  <c r="R7" i="3"/>
  <c r="I182" i="3"/>
  <c r="N182" i="3"/>
  <c r="N183" i="3"/>
  <c r="I138" i="3"/>
  <c r="N138" i="3"/>
  <c r="N139" i="3"/>
  <c r="N237" i="3"/>
  <c r="I236" i="3"/>
  <c r="N9" i="3"/>
  <c r="I8" i="3"/>
  <c r="D48" i="3"/>
  <c r="N49" i="3"/>
  <c r="N78" i="3"/>
  <c r="I48" i="3"/>
  <c r="I168" i="3"/>
  <c r="N168" i="3"/>
  <c r="N169" i="3"/>
  <c r="N218" i="3"/>
  <c r="I217" i="3"/>
  <c r="N217" i="3"/>
  <c r="G7" i="3"/>
  <c r="D236" i="3"/>
  <c r="I262" i="3"/>
  <c r="N262" i="3"/>
  <c r="N263" i="3"/>
  <c r="Q48" i="3"/>
  <c r="L7" i="3"/>
  <c r="N13" i="3"/>
  <c r="I93" i="3"/>
  <c r="N93" i="3"/>
  <c r="N94" i="3"/>
  <c r="P48" i="3"/>
  <c r="Q7" i="3"/>
  <c r="O7" i="3"/>
  <c r="N48" i="3"/>
  <c r="D7" i="3"/>
  <c r="I7" i="3"/>
  <c r="N8" i="3"/>
  <c r="N236" i="3"/>
  <c r="N7" i="3"/>
</calcChain>
</file>

<file path=xl/sharedStrings.xml><?xml version="1.0" encoding="utf-8"?>
<sst xmlns="http://schemas.openxmlformats.org/spreadsheetml/2006/main" count="438" uniqueCount="364">
  <si>
    <t>№ п/п</t>
  </si>
  <si>
    <t>Наименование муниципальной программы (МП), подпрограммы (ПП)</t>
  </si>
  <si>
    <t>Координатор муниципальной программы (подпрограммы)</t>
  </si>
  <si>
    <t>федеральный бюджет</t>
  </si>
  <si>
    <t>краевой бюджет</t>
  </si>
  <si>
    <t>местный бюджет</t>
  </si>
  <si>
    <t>Объемы ресурсного обеспечения муниципальной программы (подпрограммы)</t>
  </si>
  <si>
    <t>Исполнено</t>
  </si>
  <si>
    <t>Отношение фактических расходов к уточненному плану,  в %</t>
  </si>
  <si>
    <t>всего</t>
  </si>
  <si>
    <t xml:space="preserve">МП "Развитие муниципальной службы в администрации муниципального образования Темрюкский район"
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</si>
  <si>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</si>
  <si>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МП "Перспективное развитие наружной рекламы на территории муниципального образования Темрюкский район"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</si>
  <si>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</si>
  <si>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>МП "Развитие здравоохранения в Темрюкском районе"</t>
  </si>
  <si>
    <t>МП "Развитие образования в Темрюкском районе"</t>
  </si>
  <si>
    <t>МП "Развитие культуры Темрюкского района"</t>
  </si>
  <si>
    <t>МП "Обеспечение и развитие физической культуры и спорта в Темрюкском районе"</t>
  </si>
  <si>
    <t>МП "Программа реализации государственной молодежной политики в Темрюкском районе"</t>
  </si>
  <si>
    <t>МП "Дети Тамани"</t>
  </si>
  <si>
    <t>МП "Социальная поддержка граждан Темрюкского района"</t>
  </si>
  <si>
    <t>МП "Улучшение условий и охраны труда в муниципальном образовании Темрюкский район"</t>
  </si>
  <si>
    <t>МП "Развитие экономики в Темрюкском районе"</t>
  </si>
  <si>
    <t>МП "Поддержка малого и среднего предпринимательства в муниципальном образовании Темрюкский район"</t>
  </si>
  <si>
    <t xml:space="preserve">МП "Развитие санаторно-курортного и туристского комплекса муниципального образования Темрюкский район"
</t>
  </si>
  <si>
    <t>МП "Развитие сельского хозяйства в Темрюкском районе"</t>
  </si>
  <si>
    <t>МП "Качество"</t>
  </si>
  <si>
    <t>МП "Комплексное развитие Темрюкского района в сфере строительства"</t>
  </si>
  <si>
    <t>МП "Комплексное развитие Темрюкского района в сфере дорожного хозяйства"</t>
  </si>
  <si>
    <t xml:space="preserve">МП "Антикризисные меры в жилищно-коммунальном хозяйстве муниципального образования Темрюкский район"
</t>
  </si>
  <si>
    <t xml:space="preserve">МП "Обеспечение жильем молодых семей на территории муниципального образования Темрюкский район"
</t>
  </si>
  <si>
    <t xml:space="preserve">МП "Экологическое оздоровление территории муниципального образования Темрюкский район"
</t>
  </si>
  <si>
    <t xml:space="preserve">МП "Управление и контроль за муниципальным имуществом и земельными ресурсами на территории муниципального образования Темрюкский район"
</t>
  </si>
  <si>
    <t>МП "Энергосбережение и повышение энергетической эффективности муниципального образования Темрюкский район на период 2012-2015 годов и на перспективу до 2020 года"</t>
  </si>
  <si>
    <t>МП "Внедрение  гражданских  технологий противодействию терроризму в муниципальном образовании Темрюкский район"</t>
  </si>
  <si>
    <t>МП "Профилактика правонарушений в муниципальном образовании Темрюкский район"</t>
  </si>
  <si>
    <t>МП "Развитие национальных культур и профилактики проявлений экстремизма на территории муниципального образования Темрюкский район"</t>
  </si>
  <si>
    <t>МП "Обеспечение безопасности населения в Темрюкском районе"</t>
  </si>
  <si>
    <t xml:space="preserve">МП "Поддержка социально ориентированных некоммерческих организаций, осуществляющих свою деятельность на территории муниципального образования Темрюкский район"
</t>
  </si>
  <si>
    <t>МП "Управление муниципальными финансами"</t>
  </si>
  <si>
    <t>МП "Информирование населения о деятельности администрации муниципального образования Темрюкский район  в СМИ"</t>
  </si>
  <si>
    <t>МП "Муниципальная политика и развитие гражданского общества"</t>
  </si>
  <si>
    <t>МП "Развитие информационного общества и формирование электронного правительства"</t>
  </si>
  <si>
    <t>МП "Эффективное муниципальное управление"</t>
  </si>
  <si>
    <t>Отдел муниципальной службы и кадровой работы</t>
  </si>
  <si>
    <t>Управление архитектуры и градостроительства</t>
  </si>
  <si>
    <t>Управление капитального строительства и топливно-энергетического комплекса</t>
  </si>
  <si>
    <t>Финансовое управление</t>
  </si>
  <si>
    <t>Управление по профилактике правонарушений и взаимодействию с правоохранительными органами</t>
  </si>
  <si>
    <t>Управление образованием</t>
  </si>
  <si>
    <t>Управление имущественных и земельных отношений</t>
  </si>
  <si>
    <t>Управление жилищно-коммунального хозяйства, охраны окружающей среды, транспорта, связи и дорожного хозяйства</t>
  </si>
  <si>
    <t>Отдел по делам молодежи</t>
  </si>
  <si>
    <t>Управление по санаторно-курортному комплексу и туризму</t>
  </si>
  <si>
    <t>Управление по вопросам семьи и детства</t>
  </si>
  <si>
    <t>Управление экономики</t>
  </si>
  <si>
    <t>Управление культуры</t>
  </si>
  <si>
    <t>Отдел по физической культуре и спорту</t>
  </si>
  <si>
    <t>Управление потребительской сферы</t>
  </si>
  <si>
    <t>Управление сельского хозяйства и перерабатывающей промышленности</t>
  </si>
  <si>
    <t>Отдел инвестиционного развития, малого бизнеса и промышленности</t>
  </si>
  <si>
    <t xml:space="preserve">Управление по вопросам семьи и детства </t>
  </si>
  <si>
    <t>ПП 3 "Совершенствование социальной поддержки семьи и детей"</t>
  </si>
  <si>
    <t>ПП 1 "Мероприятия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Темрюкский район"</t>
  </si>
  <si>
    <t xml:space="preserve">МКУ «Управление по делам ГО и ЧС»  Темрюкского района" </t>
  </si>
  <si>
    <t>ПП 1  "Повышение безопасности дорожного движения на территории муниципального образования Темрюкский район"</t>
  </si>
  <si>
    <t>ПП 2 "Мероприятия по ремонту автомобильных дорог за счет средств дорожного фонда муниципального образования Темрюкский район"</t>
  </si>
  <si>
    <t>Основные мероприятия программы</t>
  </si>
  <si>
    <t>ПП 1 "Развитие физической культуры и массового спорта в Темрюкском районе"</t>
  </si>
  <si>
    <t>ПП 2 "Прочие мероприятия муниципальной программы"</t>
  </si>
  <si>
    <t>ПП 1 "Создание благоприятных условий для развития и реализации потенциала молодежи в интересах Темрюкского района, Кубани"</t>
  </si>
  <si>
    <t>ПП 2 "Отдельные мероприятия муниципальной программы"</t>
  </si>
  <si>
    <t>ПП 1 "Создание благоприятных условий для комплексного развития и жизнедеятельности детей в Темрюкском районе"</t>
  </si>
  <si>
    <t>ПП 1 "Материальное стимулирование производства сельскохозяйственной продукции"</t>
  </si>
  <si>
    <t>ПП  3 "Прочие мероприятия муниципальной программы"</t>
  </si>
  <si>
    <t>ПП 1 "Мероприятия праздничных дней и памятных дат, проводимых администрацией муниципального образования Темрюкский район</t>
  </si>
  <si>
    <t xml:space="preserve">ПП 2 "Развитие архивного дела в муниципальном образовании Темрюкский район" </t>
  </si>
  <si>
    <t>ПП 2 "Кадровое обеспечение в сфере культуры"</t>
  </si>
  <si>
    <t>ПП 3 "Укрепление материально-технической базы учреждений культуры"</t>
  </si>
  <si>
    <t>ПП 4 «Мероприятия по совершенствованию деятельности учреждений культуры, подведомственных управлению культуры»</t>
  </si>
  <si>
    <t>ПП 5 "Отдельные мероприятия по управлению реализацией программы (аппарат)"</t>
  </si>
  <si>
    <t>ПП 1 "Основные направления развития"</t>
  </si>
  <si>
    <t>ПП 1 "Обеспечение материально-технического обеспечения администрации"</t>
  </si>
  <si>
    <t>ПП 2"Обеспечение ведения бухгалтерского учета"</t>
  </si>
  <si>
    <t xml:space="preserve"> Муниципального казенного учреждения «Централизованная бухгалтерия»</t>
  </si>
  <si>
    <t>Муниципального казенного учреждения  «Маттехобеспечение»</t>
  </si>
  <si>
    <t>ПП 1 "Мероприятия, направленные на формирование  информационного общества и формирование электронного  правительства"</t>
  </si>
  <si>
    <t>ПП 1 "Повышение инвестиционной привлекательности муниципального образования Темрюкский район"</t>
  </si>
  <si>
    <t>ПП 2 "Обеспечение деятельности уполномоченного органа по размещению заказа товаров, работ, услуг для муниципальных нужд"</t>
  </si>
  <si>
    <t>Архивный отдел</t>
  </si>
  <si>
    <t>Муниципальное казенное учреждение «Муниципальный заказ» муниципального образования Темрюкский район</t>
  </si>
  <si>
    <t>Управление сельского хозяйства и перерабатывающей промышленности, соисполнитель – муниципальное казенное учреждение «ИКЦ Темрюкский» муниципального образования Темрюкский район</t>
  </si>
  <si>
    <t xml:space="preserve">ВСЕГО </t>
  </si>
  <si>
    <t>внебюджетные источники</t>
  </si>
  <si>
    <t>х</t>
  </si>
  <si>
    <t>тыс. рублей</t>
  </si>
  <si>
    <t xml:space="preserve">всего </t>
  </si>
  <si>
    <t xml:space="preserve">Участие муниципальных служащих в обучающих семинарах, в том числе в режиме видеоконференцсвязи </t>
  </si>
  <si>
    <t>Участие муниципальных служащих в переподготовке и курсах повышения квалификации, в том числе с использованием дистанционных технологий обучения</t>
  </si>
  <si>
    <t>Оказание поддержки хозяйствующим субъектам в представлении благоприятных условий для реализации продукции, путем привлечения во всевозможные ярмарки и проведение мероприятий по оценке качестка продукции</t>
  </si>
  <si>
    <t>Основные мероприятия программмы, в т.ч.:</t>
  </si>
  <si>
    <t>Обслуживание аппарата, налоги  МКУ «Маттехобеспечение»</t>
  </si>
  <si>
    <t>Административно – хозяйственное обеспечение деятельности администрации муниципального образования Темрюкский район; Обслуживание автопарка</t>
  </si>
  <si>
    <t xml:space="preserve">Оплата коммунального обслуживания администрации муниципального образования Темрюкский район
</t>
  </si>
  <si>
    <t xml:space="preserve">Капитальный и текущий ремонт административных зданий;  инженерных коммуникаций гаражей и благоустройство территории (с  изготовлением проектно-сметной документации и проведение государственной экспертизы) администрации муниципального образования Темрюкский район
</t>
  </si>
  <si>
    <t>Обеспечение функций Муниципального казенного учреждения «Централизованная бухгалтерия»</t>
  </si>
  <si>
    <t>Изготовление информационных и популяризационных  материалов о санаторно-курортном комплексе муниципального образования Темрюкский район (издание буклетов, каталогов, книг, листовок, брошюр, изготовление и размещение стендов, баннеров, растяжек, изготовление раздаточных материалов, сувенирной продукции, мультимедийных и видео материалов)</t>
  </si>
  <si>
    <t xml:space="preserve"> Участие в краевых, региональных, общероссийских и международных выставках, ярмарках, конкурсах, конференциях, фестивалях, семинарах, инфотурах, совещаниях</t>
  </si>
  <si>
    <t>Изготовление и распространение информационно-справочных материалов по вопросам развития малого и среднего предпринимательства, изготовление презентационных материалов</t>
  </si>
  <si>
    <t>Содействие обучению субъектов малого и среднего предпринимательства и их работников</t>
  </si>
  <si>
    <t>Проведение мероприятий по организации и проведению государственных и международных праздников</t>
  </si>
  <si>
    <t>Проведение мероприятий по организации и проведению профессиональных праздников и районных фестивалей</t>
  </si>
  <si>
    <t>Проведение мероприятий по чествованию знаменитых земляков</t>
  </si>
  <si>
    <t xml:space="preserve">Приобретение коробов архивных
</t>
  </si>
  <si>
    <t>Выполнение топографических съемок и разработка Схемы размещения рекламных конструкций</t>
  </si>
  <si>
    <t>Предоставление молодым семьям, признаным в установленном порядке нуждающимися в улучшении жилищных условий, социальных выплат на приобретение жилья или строительство жилого дома</t>
  </si>
  <si>
    <t>Дотация на выравнивание бюджетной обеспеченности поселений Темрюкского района</t>
  </si>
  <si>
    <t>Подготовка, приобретение и распространение памяток, инструкций, пособий, плакатной продукции по вопросам «гражданских технологий противодействию терроризму»</t>
  </si>
  <si>
    <t>Приобретение технических средств для обеспечения антитеррористической защищенности населения при проведении массовых мероприятий</t>
  </si>
  <si>
    <t>Приобретение памяток, плакатов, баннеров и листовок, направленных на гармонизацию межнациональных отношений, межнациональное и межконфессиональное согласие</t>
  </si>
  <si>
    <t>Приобретение поощряющих подарков членам народных дружин, председателям и секретарям советов профилактик, а так же сотрудникам  полиции</t>
  </si>
  <si>
    <t>Осуществление деятельности муниципального учреждения «Архитектурный центр»</t>
  </si>
  <si>
    <t>Подключение к системе межведомственного электронного взаимодействия</t>
  </si>
  <si>
    <t>Организация защиты рабочих мест администрации муниципального образования Темрюкский район антивирусным программным обеспечением</t>
  </si>
  <si>
    <t>Обслуживание и сопровождение установленного Электронного периодического справочника «Система ГАРАНТ», содержащего информацию о текущем состоянии законодательства Российской Федерации</t>
  </si>
  <si>
    <t>Разработка и подготовка презентационного материала для представления инвестиционного потенциала на Российских инвестиционных форумах</t>
  </si>
  <si>
    <t>Организация участия в выставках и мероприятиях реализуемых в крае, России, за рубежом</t>
  </si>
  <si>
    <t>Обеспечение деятельности МКУ «Муниципальный заказ»</t>
  </si>
  <si>
    <t>Информирование населения района о деятельности исполнительных и представительных органов местного самоуправления в электронных средствах массовой информации  (ТВ, радио, Интернет)</t>
  </si>
  <si>
    <t xml:space="preserve">Организация подписки администрации муниципального образования Темрюкский район на периодические печатные издания </t>
  </si>
  <si>
    <t>Организация мероприятий по информированию населения  о деятельности администрции муниципального образования Темрюкский район в районных, краевых, федеральных периодических печатных изданиях</t>
  </si>
  <si>
    <t>Поддержка общественных объединений инвалидов по зрению</t>
  </si>
  <si>
    <t>Поддержка общественных объединений инвалидов</t>
  </si>
  <si>
    <t>Поддержка общественных объединений ветеранов боевых действий в Афганистане  и ветеранов других локальных воин</t>
  </si>
  <si>
    <t xml:space="preserve">Поддержка общественных объединений инвалидов боевых действий, членов семей погибших (умерших) военнослужащих в локальных войнах и конфликтах  </t>
  </si>
  <si>
    <t>Поддержка общественных объединений инвалидов с нарушением функции органов слуха</t>
  </si>
  <si>
    <t>Поддержка общественных объединений бывших несовершеннолетних узников фашистских концлагерей</t>
  </si>
  <si>
    <t>Поддержка общественных объединений, чья деятельность  направлена на профилактику социально опасных форм поведения граждан</t>
  </si>
  <si>
    <t>Премирование победителей районного соревнования работника АПК по итогам года</t>
  </si>
  <si>
    <t>Приобретение почетных грамот, фоторамок, приветственных адресов, дипломов для награждения передовиков АПК, победителей соревнования, ленты для награждения победителей соревнования АПК по итогам года</t>
  </si>
  <si>
    <t>ПП 2  "Обеспечение эпизоотического ветеринарно-санитарного благополучия в муниципальном образовании Темрюкский район"</t>
  </si>
  <si>
    <t>Осуществление деятельности МКУ ИКЦ "Темрюкский"</t>
  </si>
  <si>
    <t>Замена светильников на энергосберегающие светодиодные светильники в зданиях администрации муниципального образования Темрюкский район</t>
  </si>
  <si>
    <t>Приобретение и распространение светоотражающих элементов среди дошкольников и учащихся младших классов</t>
  </si>
  <si>
    <t>Проведение районных массовых мероприятий с детьми (конкурс "Юные инспектора дорожного движения")</t>
  </si>
  <si>
    <t>Проектирование, строительство (реконструкция), ремонт, капитальный ремонт автомобильных дорог общего пользования местного значения и дорожных сооружений, являющихся их технологической частью (искусственных дорожных сооружений)</t>
  </si>
  <si>
    <t>Проведение оценки рыночной стоимости или размера арендной платы муниципального имущества и земельных участков</t>
  </si>
  <si>
    <t>Кадастровые работы в отношении земельных участков, расположенных в границах муниципального образования Темрюкский район</t>
  </si>
  <si>
    <t>Усовершеноствование системы учета и испльзования муниципального имущества</t>
  </si>
  <si>
    <t>Осуществление эксплуатации и технического обслуживания муниципального имущества</t>
  </si>
  <si>
    <t>Размещение нестационарных объектов торговли на территории муниципального образования Темрюкский район согласно требованиям действующего законодательства</t>
  </si>
  <si>
    <t>Межведомственное взаимодействие (в том числе электронное) между держателями данных, необходимых в процедурах контроля за муниципальным имуществом</t>
  </si>
  <si>
    <t>Подготовка проектной документации для дальнейшего формирования земельных участков</t>
  </si>
  <si>
    <t>Выявление объектов культурного наследия в границах земель или земельных участков земельных участков, находящихся в муниципальной собственности или государственная собственность на которые не разграничена</t>
  </si>
  <si>
    <t>Приобретение жилья в муниципальном образовании Темрюкский район для кадрового состава муниципальных учреждений</t>
  </si>
  <si>
    <t>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</t>
  </si>
  <si>
    <t>Обеспечение подготовки (повышение квалификации) должностных лиц органов управления и спасательных служб (формирований), расходы на изготовление памяток (листовок), расходы на изготовление паспортов безопасности, планов действий, прочие работы, услуги и расходы</t>
  </si>
  <si>
    <t>Осуществление отдельных полномочий по формированию и утверждению списков граждан РФ, пострадавших  в результате ЧС регионального и межмуниципального характера на территории Краснодарского края и членов семей граждан РФ, погибших (умерших) в результате этих ЧС</t>
  </si>
  <si>
    <t>Увеличение стоимости основных средств, в том числе закупка нового оборудования (приборов); увеличение стоимости материальных запасов, в том числе ГСМ, запасные части, комплектующие и расходные материалы</t>
  </si>
  <si>
    <t>Обслуживание аппарата управления, налоги</t>
  </si>
  <si>
    <t>Мероприятия по предупреждению и ликвидации ЧС</t>
  </si>
  <si>
    <t>Реконструкция магистрального трубопровода МТ2</t>
  </si>
  <si>
    <t>Проведение внешней экспертизы результатов исполнения контрактов</t>
  </si>
  <si>
    <t>Выполнение проектно-изыскательских работ по объекту: "Строительство второй нитки магистрального водопровода МТ 1"</t>
  </si>
  <si>
    <t xml:space="preserve"> Финансовое обеспечение деятельности управления капитального строительства и топливно-энергетического комплекса </t>
  </si>
  <si>
    <t>Финансовое обеспечение деятельности МКУ "ЕСЗ"</t>
  </si>
  <si>
    <t>Подключение (технологическое присоединение) здания котельной детского сада</t>
  </si>
  <si>
    <t>Строительство спортивного зала в рамках реализации проекта: "Реконструкция МБОУ СОШ № 18, (первый этап) "Спортивный зал" по адресу: Краснодарский край,  Темрюкский район, ст. Старотитаровская, ул Коммунистическая,83"</t>
  </si>
  <si>
    <t>Разработка  проектно – сметной документации  на  строительство                                                              межпоселенческого газопровода высокого давления в обход хут. Коржевского Славянского района</t>
  </si>
  <si>
    <t>Капитальный ремонт здания по адресу: г. Темрюк, ул. Таманская, 5а</t>
  </si>
  <si>
    <t>Обследование нежилого двухэтажного здания, литер А, расположенного по адресу: Краснодарский край, Темрюкский район, ст-ца Тамань, ул. Некрасова, д. 3 а, общей площадью 861,8 кв.м</t>
  </si>
  <si>
    <t>Обследование нежилого здания амбулатории, расположенного по адресу: Краснодарский край, Темрюкский район,  пос. Ильич, ул. Ленина, д. 42 а, общей площадью 176,8 кв.м</t>
  </si>
  <si>
    <t>Строительство детского сада на 230 мест в ст-це Курчанской, Темрюкского района</t>
  </si>
  <si>
    <t>Проектирование и строительство спортивного зала на территории МБОУ СОШ №26, Темрюкского района</t>
  </si>
  <si>
    <t>Проектирование и строительство спортивного зала на территории МБОУ СОШ №8, Темрюкского района</t>
  </si>
  <si>
    <t>Муниципальное казенное учреждение "Единая служба заказчика" муниципального образования Темрюкский район</t>
  </si>
  <si>
    <t xml:space="preserve">Отдел по социально-трудовым отношениям </t>
  </si>
  <si>
    <t>Расходы на доставку детей к месту оздоровления и обратно в период оздоровительной  кампании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</si>
  <si>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</si>
  <si>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Профилактика безнадзорности правонарушений</t>
  </si>
  <si>
    <t>Выплата ежемесячного вознаграждения, причитающегося патронатным  воспитателям за оказание услуг по осуществлению патронатного воспитания, социального патроната и постинтернатного сопровождения</t>
  </si>
  <si>
    <t>Предоставления ежемесячных денежных выплат на содержание детей-сирот и детей, оставшихся без родителей, переданных на патронатное воспитание</t>
  </si>
  <si>
    <t>Выплаты ежемесячного вознаграждения, причитающегося приемным родителям за оказание услуг по воспитанию приемных детей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</si>
  <si>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</si>
  <si>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</si>
  <si>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 xml:space="preserve"> Выплата муниципальной стипендии согласно договорам</t>
  </si>
  <si>
    <t>ПП 2 "Предоставление мер социальной поддержки гражданам, заключившим договор о целевом обучении с муниципальным учреждениями муниципального образования Темрюкский район"</t>
  </si>
  <si>
    <t>ПП 1 "Развитие мер социальной поддержки отдельным категориям граждан муниципального образования Темрюкский район"</t>
  </si>
  <si>
    <t>Организация питания учащихся и педагогических работников общеобразовательных учреждений</t>
  </si>
  <si>
    <t>Организация питания учащихся из малообеспеченных многодетных семей</t>
  </si>
  <si>
    <t>Обеспечение общедоступного и бесплатного дошкольного образования в муниципальных дошкольных образовательных организациях</t>
  </si>
  <si>
    <t>Обеспечение общедоступного и бесплатного начального общего, основного общего, среднего общего образования в муниципальных общеобразовательных   организациях</t>
  </si>
  <si>
    <t>Обеспечение дополнительного образования детей в муниципальных образовательных организациях дополнительного образования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</si>
  <si>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</si>
  <si>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</si>
  <si>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обеспечению выплаты компенсаци части родительской платы за присмотр и  уход за детьми, посещающими образовательные организации, реализующие общеобразовательную программу дошкольного образования</t>
  </si>
  <si>
    <t>Увеличение фонда оплаты труда работников муниципальных общеобразовательных учреждений для доведения заработной платы водителей школьных автобусов до среднего краевого уровня</t>
  </si>
  <si>
    <t>Стимулирование отдельных категорий работников муниципальных учреждений дополнительного образования детей</t>
  </si>
  <si>
    <t xml:space="preserve">Организация предоставления дополнительного образования (в целях доведения средней заработной платы педагогических работников учреждений (организаций) дополнительного образования детей до средней заработной платы учителей в системе общего образования по Краснодарскому краю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</si>
  <si>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дополнительного образования детей Краснодарского края отраслей "Образование" и "Физическая культура и спорт"</t>
  </si>
  <si>
    <t>Осуществление отдельных полномочий по предоставлению мер социальной поддержки в виде компенсации расходов на оплату жилых помещений, отопления, и освещения педагогическим работникам муниципальных образовательных организаций, расположенных на территории Краснодарского края, проживающих и работающих в сельской местности</t>
  </si>
  <si>
    <t xml:space="preserve">Единовременная выплата молодым педагогам, окончившим профессиональные педагогические учебные заведения в текущем году и поступившим на работу в муниципальные образовательные учреждения в текущем году (в том числе окончившим в 2015, 2016 годах и прошедшим службу в Российской армии) </t>
  </si>
  <si>
    <t>Обеспечение охраны образовательных организаций специализированными службами</t>
  </si>
  <si>
    <t>Установка системы стрелец-мониторинг, вывод сигнала на пульт 01, обслуживание</t>
  </si>
  <si>
    <t>Обслуживание средств тревожной сигнализации вневедомственной охраной, техническое обслуживание "тревожной кнопки", установка "тревожной кнопки" в новых помещениях</t>
  </si>
  <si>
    <t>Материально-техническое и финансовое обеспечение деятельности управления образованием</t>
  </si>
  <si>
    <t>Финансовое обеспечение деятельности муниципальных казенных учреждений, подведомственных управлению образованием</t>
  </si>
  <si>
    <t>Обеспечение системы образования Темрюкского района высококвалифицированными кадрами</t>
  </si>
  <si>
    <t>Проведение специальной оценки условий труда на рабочих местах в учреждениях управления образованием администрации муниципального образования Темрюкский район</t>
  </si>
  <si>
    <t>Проведение обучения по охране труда в обучающей аккредитованной организации руководителей и специалистов администрации муниципального образования Темрюкский район</t>
  </si>
  <si>
    <t>Проведение обучения по охране труда в обучающей аккредитованной организации учреждений управления культуры администрации муниципального образования Темрюкский район</t>
  </si>
  <si>
    <t>Объем бюджетных ассигнований, выделенных для обеспечения деятельности МКУ «Районный молодежный центр «Доверие»</t>
  </si>
  <si>
    <t>Объем бюджетных ассигнований, выделенных для обеспечения деятельности МКУ «МПЦ имени В.А.Ляхова»</t>
  </si>
  <si>
    <t>Объем бюджетных ассигнований, выделенных для обеспечения деятельности отдела по делам молодежи администрации МО Темрюкский район</t>
  </si>
  <si>
    <t>Организация, проведение туристических фестивалей, походов, лагерей, конкурсов и участие в краевых мероприятиях, направленных на поддержку и развитие массового молодежного туризма</t>
  </si>
  <si>
    <t>Мероприятия, направленные на поддержку деятельности клубов по месту жительства и клубов молодых семей (акции, круглые столы, фестивали, конференции, слеты)</t>
  </si>
  <si>
    <t>Развитие и поддержка деятельности школьного и студенческого самоуправления</t>
  </si>
  <si>
    <t>Организация и проведение молодежных муниципальных смен и форумов</t>
  </si>
  <si>
    <t xml:space="preserve">Укрепление материально-технической
базы массового спорта и приобретение средств наглядной агитации пропагандирующей здоровый образ жизни
</t>
  </si>
  <si>
    <t>Проведение районных спортивно-массовых мероприятий для различных категорий населения</t>
  </si>
  <si>
    <t>Участие сборных команд Темрюкского района по культивируемым видам спорта в краевых и всероссийских соревнованиях</t>
  </si>
  <si>
    <t>Участие сборных команд муниципального бюджетного учреждения «Спортивная школа «Виктория» в краевых и всероссийских соревнованиях и спортивно-массовых мероприятиях в честь праздничных мероприятий, юбилейных и памятных дат</t>
  </si>
  <si>
    <t>Участие сборных команд муниципального бюджетного учреждения дополнительного образования «Детско-юношеская спортивная школа» в краевых и всероссийских соревнованиях и спортивно-массовых мероприятиях в честь праздничных мероприятий, юбилейных и памятных дат</t>
  </si>
  <si>
    <t>Денежная выплата стимулирующего характера отдельным категориям работников муниципальных физкультурно-спортивных учреждений</t>
  </si>
  <si>
    <t>Эффективное управление в сфере физической культуры и спорта</t>
  </si>
  <si>
    <t>Проектная документация для строительства "Водно-спортивной гребной базы"</t>
  </si>
  <si>
    <t>Содержание МБУ «Спортивная школа «Виктория», в том числе на оплату труда с учетом доведения заработной платы до среднеотраслевого, среднекраевого уровня</t>
  </si>
  <si>
    <t xml:space="preserve">Технологическое присоединение к сети газораспределения объекта капитального строительства «Котельная спортивного комплекса»
</t>
  </si>
  <si>
    <t>Проведение цикла мероприятий, посвященных Дню защитника Отечества</t>
  </si>
  <si>
    <t>Проведение цикла мероприятий, посвященных Дню матери</t>
  </si>
  <si>
    <t>Организация и проведение мероприятий, посвященных Дню работников сельского хозяйства и перерабатывающей промышленности</t>
  </si>
  <si>
    <t xml:space="preserve">Обновление книжного фонда библиотек </t>
  </si>
  <si>
    <t>Приобретение программного обеспечения и компьютеризация</t>
  </si>
  <si>
    <t>Проведение цикла мероприятий, посвященных Дню Темрюкского района</t>
  </si>
  <si>
    <t>Проведение цикла мероприятий, посвященных Празднику работников культуры</t>
  </si>
  <si>
    <t xml:space="preserve">Проведение цикла мероприятий, посвященных юбилейным датам почетных и заслуженных работников культуры  
и  коллективов  района
</t>
  </si>
  <si>
    <t>Проведение цикла мероприятий, посвященных Международному женскому дню</t>
  </si>
  <si>
    <t>Проведение цикла мероприятий, посвященных Празднику  весны и труда</t>
  </si>
  <si>
    <t xml:space="preserve">Оснащение образовательных учреждений района  оборудованием,  музыкальными инструментами
</t>
  </si>
  <si>
    <t>Проведение цикла мероприятий, в рамках фестиваля детского творчества «Таманские звездочки»</t>
  </si>
  <si>
    <t>Переподготовка и повышение квалификации специалистов, учеба кадров</t>
  </si>
  <si>
    <t>Денежная выплата стимулирующего характера (3000 руб.) отдельным категориям работников муниципальных учреждений отрасли «Культура, искусство и кинематография» МОТР</t>
  </si>
  <si>
    <t xml:space="preserve">Укрепление материально-технической  
оснащенности МБУК «РДК»
</t>
  </si>
  <si>
    <t xml:space="preserve">Обеспечение деятельности
МБУК «Районный дом культуры» МОТР
</t>
  </si>
  <si>
    <t xml:space="preserve">Обеспечение деятельности
 управления культуры администрации муниципального образования Темрюкский район
</t>
  </si>
  <si>
    <t>ПП 1 «Приобретение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края»</t>
  </si>
  <si>
    <t>ПП 2 «Приобретение жилья в муниципальном образовании Темрюкский район»</t>
  </si>
  <si>
    <t>Пенсионное обеспечение за выслугу лет лиц, замещавших муниципальные  должности и должности муниципальной службы в органах местного самоуправления муниципального образования  Темрюкский район</t>
  </si>
  <si>
    <t>Ежемесячная доплаты к пенсии гражданам, имеющих звание «Почетный гражданин муниципального образования Темрюкский район»</t>
  </si>
  <si>
    <t>Осуществление государственных полномочий по выполнению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осуществляющую контроль за исполнением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</si>
  <si>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Организация, проведение конкурсов, смотров, слетов, фестивалей, молодежных акций, соревнований, "круглых столов", уроков мужества и участие в краевых мероприятиях, направленных на гражданское становление, духовно-нравственное и патриотическое воспитание молодежи</t>
  </si>
  <si>
    <t>Организация и проведение мероприятий, направленных на повышение общественно-политической активности молодежи (круглые столы, теле-, радиопередачи, акций, фестивали, конкурсы)</t>
  </si>
  <si>
    <t>Организация и проведение мероприятий, направленных на творческое развитие молодежи (фестивали, конкурсы, акции и др.) участие в зональных, краевых мероприятиях</t>
  </si>
  <si>
    <t>Развитие движения КВН в муниципальном образовании Темрюкский район</t>
  </si>
  <si>
    <t>Проведение муниципальных, участие в зональных и краевых интеллектуальных играх "Что? Где? Когда?"</t>
  </si>
  <si>
    <t>Развитие и поддержка деятельности волонтёрского движения</t>
  </si>
  <si>
    <t>Организация и проведение муниципальных и участие в краевых мероприятиях, направленных на профилактику зависимостей</t>
  </si>
  <si>
    <t>Организация и проведение мероприятий, направленных на профилактику экстремизма, предотвращение конфликтных ситуаций в молодежной среде, предупреждение вовлечения подростков и молодежи в деструктивные религиозные организации</t>
  </si>
  <si>
    <t>Проведение и участие в "круглых столах", конференциях, совещаниях, форумах, слетах по вопросам содействия занятости и трудоустройства подростков и молодежи, их профориентационного самоопределения</t>
  </si>
  <si>
    <t>Организация, проведение, участие в семинарах, совещаниях для специалистов в области молодежной политики</t>
  </si>
  <si>
    <t>Организация заездов в краевые и муниципальные профильные лагеря, летние смены, краевые туристические смены</t>
  </si>
  <si>
    <t>Организация и обеспечение работы на летних дворовых площадках</t>
  </si>
  <si>
    <t xml:space="preserve">Проведение цикла мероприятий, посвященных Празднованию Великой Победы 
</t>
  </si>
  <si>
    <t xml:space="preserve"> Проведение цикла мероприятий, в рамках Краевого фестиваля «Легенды Тамани», "Казачья слава"
</t>
  </si>
  <si>
    <t xml:space="preserve">Проведение цикла мероприятий, в рамках районного  фестиваля 
народного творчества «Таманская музыкальная весна»
</t>
  </si>
  <si>
    <t xml:space="preserve"> Участие коллективов народного творчества в российских, краевых, районных фестивалях, конкурсах, праздниках</t>
  </si>
  <si>
    <t xml:space="preserve">Проведение цикла мероприятий, в рамках Международного фестиваля фольклора «Голоса традиций» </t>
  </si>
  <si>
    <t xml:space="preserve">Подготовка «Народных» и «Образцовых» коллективов к краевому смотру-конкурсу на подтверждение звания </t>
  </si>
  <si>
    <t>Проведение цикла мероприятий, в рамках краевого фестиваля-конкурса «Во славу Кубани, на благо России»</t>
  </si>
  <si>
    <t xml:space="preserve">Участие одаренных детей  и детских
 колективов в различных  фестивалях - конкурсах, праздниках. Фонд поддержки одаренных детей (целевые стипендии)
</t>
  </si>
  <si>
    <t>Проведение мероприятия «Общерайонный выпускной»</t>
  </si>
  <si>
    <t>Проведение утренника «Рождественская елка» главы муниципального образования Темрюкский район</t>
  </si>
  <si>
    <t xml:space="preserve">Материально-техническое оснащение праздников, фестивалей, смотров-конкурсов, создание современных   каналов обобщения и распространения передового опыта деятельности   учреждений культуры </t>
  </si>
  <si>
    <t>Предоставлние субсидий на организацию библиотечного обслуживания населения (за исключением мероприятий по подключению общедоступных библиотек, находящихся в муници-пальной собственности, к сети «Интернет» и развития системы библиотечного дела с учетом задачи расширения информационных технологий и оцифровки), комплектование и обеспечение сохранности библиотечных фондов библиотек поселений, межпоселенчесих библиотек и библиотек городского округа (софинансирование)</t>
  </si>
  <si>
    <t>Проведение мероприятий в рамках открытия сезона "Азовская волна" и "День России"</t>
  </si>
  <si>
    <t>Проведение мероприятий в рамках районного праздника виноградарства и виноделия "Таманская лоза"</t>
  </si>
  <si>
    <t>Проведение цикла мероприятий, посвященных памятным датам учреждений культуры Темрюкского района 2016 г. – 40-лет со дня открытия Дома – музея М.Ю. Лермонтова 2017г. - 60-летие со дня основания Районного Дома культуры Темрюкского района; 2017г. – 40-летие со дня открытия Таманского музейного комплекса</t>
  </si>
  <si>
    <t xml:space="preserve">Развитие кадрового потенциала, социальная поддержка кадров (молодых специалистов)   учреждений культуры
</t>
  </si>
  <si>
    <t xml:space="preserve"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 дополнительного образования детей, проживающим и работающим в сельской местности.
</t>
  </si>
  <si>
    <t xml:space="preserve">Капитальный и текущий ремонт, благоустрой-ство территории, материально-техническое обеспечение МБУ ДО «ДШИ» г. Темрюк, МБУ ДО «ДШИ» ст-цы Тамань, МБУ "РДК", МБУ ДО "ДШИ" ст-цы Старотитаровской, МБУ ДО "ДШИ" пос. Юбилейный
</t>
  </si>
  <si>
    <t xml:space="preserve">Обеспечение деятельности
МБУК «Межпоселенческая библиотека» МОТР
</t>
  </si>
  <si>
    <t xml:space="preserve">Обеспечение деятельности
МБУ ДО «ДШИ» г.Темрюк, 
МБУ ДО «ДШИ» ст-цы Тамань, МБУ ДО «ДШИ» ст-цы Старотитаровская, МБУ ДО «ДШИ» пос.Юбилейный
</t>
  </si>
  <si>
    <t xml:space="preserve">Обеспечение деятельности
казенных учреждений культуры
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</si>
  <si>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обязательств, возникающих при выполнении полномочий органов местного самоуправления по вопросам местного значенияя по организации предоставления общедоступного и бесплатного начального общего,основного общего, среднего общего образования по основным общеобразовательным программам в муниципальных образовательных организациях в части создания в муниципальных общеобразовательных организациях (проведение капитального ремонта спортивных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комплексов)</t>
  </si>
  <si>
    <t>Мероприятия по повышению противопожарной безопасности образовательных организаций</t>
  </si>
  <si>
    <t xml:space="preserve">Организация и проведение государственной (итоговой)  аттестации в том числе софинансирование  </t>
  </si>
  <si>
    <t>Капитальный, текущий ремонт, проектирование и оценка проектов, материально-техническое обеспечение образовательных организаций.</t>
  </si>
  <si>
    <t>Организация питания для учащихся кадетских групп</t>
  </si>
  <si>
    <t>Прочие мероприятия в области образования</t>
  </si>
  <si>
    <t>Проведение мероприятий по формированию в Краснодарском крае сети общеобразовательных организаций, в которых созданы условия для инклюзивного образования детей-инвалидов в рамках реализации мероприятий государственной программы Краснодарского края "Доступная среда"</t>
  </si>
  <si>
    <t>Компенсационная выплата за наем (поднаем) жилья педагогическим и руководящим работникам муниципальных общеобразовательных организаций</t>
  </si>
  <si>
    <t>Устройство систем видеонаблюдения в образовательных организациях, их техническое обслуживание, в том числе софинансирование 10%</t>
  </si>
  <si>
    <t>Приложение № 1 к Сводному годовому докладу                                                                                                                                               о ходе реализации и об оценке эффективности                                                                                                                      муниципальных программ 
муниципального образования                                                                                                                                                     Темрюкский район
 за 2019 год</t>
  </si>
  <si>
    <t>Сведения об исполнении расходных обязательствах, финансирование которых осуществляется из бюджетов всех уровней                                                                                                                                                                                                                            в рамках реализации муниципальных программ муниципального образования Темрюкский район за 2019 год</t>
  </si>
  <si>
    <t xml:space="preserve">Приобретение букетов цветов для награждения передовиков производства, победителей соревнования </t>
  </si>
  <si>
    <t>Приобретение кубков и других призов для лучших участников сельскохозяйственных ярмарок (осенней, предновогодней), праздников "Таманская лоза", "Легенды Тамани", фестиваля "Арбузный рай", районного праздника Урожая</t>
  </si>
  <si>
    <t>Заключение муниципального контракта с организацией, занимающейся регулированием численности безнадзорных животных</t>
  </si>
  <si>
    <t>Осуществление отдельных государственных полномочий по поддержки граждан, ведущих личное  подсобное хозяйство,  крестьянских  (фермерских) хозяйств,  индивидуальных предпринимателей, ведущих деятельность в области сельскохозяйственного  производства  на  территории муниципального образования Темрюкский район</t>
  </si>
  <si>
    <t>ПП 4 "Поддержка граждан, ведущих личное подсобное хозяйство,  крестьянских  (фермерских) хозяйств,  индивидуальных предпринимателей, ведущих деятельность в области сельскохозяйственного производства на  территории муниципального образования Темрюкский район"</t>
  </si>
  <si>
    <t>Обеспечение деятельности финансового управления  (в том числе расходы на выплату заработной платы, начислений на оплату труда, услуг связи и др.)</t>
  </si>
  <si>
    <t xml:space="preserve">Изготовление проектно-сметной документации по мероприятиям обеспечения доступности для инвалидов и других маломобильных групп населения здания  Темрюкского районного правления ВОИ, расположенное по адресу: город Темрюк, ул. Степана Разина, д 48б
</t>
  </si>
  <si>
    <t>Изготовление и приобретение служебных удостоверений  народного дружинника Краснодарского края</t>
  </si>
  <si>
    <t>Материально-техническое обеспечение для проведения  мероприятий по оценке качества продукции</t>
  </si>
  <si>
    <t>Предоставление компенсационной выплаты за наем (поднаём) жилья приглашенным в государственное бюджетное учреждение здравоохранения «Темрюкская центральная районная больница» министерства здравоохранения Краснодарского края специалистам с высшим профессиональным (медицинским) образованием (врач), а также специалистам со средним профессиональным (медицинским) образованием (фельдшер), приглашенным для осуществления трудовой деятельности на Темрюкской станции скорой медицинской помощи или ее отделениях</t>
  </si>
  <si>
    <t>Предоставление компенсационной выплаты за наем (поднаём) жилья приглашенным в государственное бюджетное учреждение здравоохранения «Темрюкская центральная районная больница» министерства здравоохранения Краснодарского края специалистам для осуществления трудовой деятельности в летне-осенний период</t>
  </si>
  <si>
    <t>Приобретение оборудования</t>
  </si>
  <si>
    <t>Проведение специальной оценки условий труда на рабочих местах в учреждениях управления культуры администрации муниципального образования Темрюкский район</t>
  </si>
  <si>
    <t>Проведение обучения по охране труда в обучающей аккредитованной организации учреждений управления образованием администрации муниципального образования Темрюкский район</t>
  </si>
  <si>
    <t xml:space="preserve">Приобретение серверного оборудования; 
монтаж оборудования; подключение и обслуживание оборудования, материально техническое оснащение
</t>
  </si>
  <si>
    <t>ПП 2 "Развитие единой дежурно-диспетчерской службы муниципального образования Темрюкский район для интеграции в создаваемую в Краснодарском крае систему обеспечения вызова экстренных оперативных служб по единому номеру"112"</t>
  </si>
  <si>
    <t>ПП 3"Мероприятия по организации профессиональной деятельности аварийно-спасательной службы муниципального образования Темрюкский район"</t>
  </si>
  <si>
    <t>Разработка ТЭО для включения в Единный реестр приоритетных инвестиционных проектов Краснодарского края</t>
  </si>
  <si>
    <t xml:space="preserve">Отдел информатизации и взаимодействия со СМИ </t>
  </si>
  <si>
    <t>Сопровождение, модернизация и техническая поддержка установленной системы электронного документооборота "СИНКОПА - ДОКУМЕНТ"</t>
  </si>
  <si>
    <t>Управление внутренней политики</t>
  </si>
  <si>
    <t xml:space="preserve">Поддержка общественных объединений
ветеранов войны, труда, Вооруженных Сил и правоохранительных органов,
на финансирование расходов,
связанных с осуществлением  ими своей уставной деятельности, в том числе проведение мероприятий
</t>
  </si>
  <si>
    <t>Выполнение капитального, текущего ремонта, обустройство инженерными коммуникациями муниципального имущества, разработка ПСД для перепланировки объектов недвижимости, находящихся в собственности муниципального образования Темрюкский район</t>
  </si>
  <si>
    <t>Изготовление информационно-просветительских материало</t>
  </si>
  <si>
    <t>Разработка комплексной схемы организации дорожного движения</t>
  </si>
  <si>
    <t xml:space="preserve">Организация отдыха и оздоровления детей
</t>
  </si>
  <si>
    <t>Управление делопроизводства</t>
  </si>
  <si>
    <t>Поддержка деятельности Молодежного Совета при главе муниципального образования Темрюкский район</t>
  </si>
  <si>
    <t>Поддержка деятельности студенческих трудовых отрядов</t>
  </si>
  <si>
    <t>Организация и проведение акций, фестивалей, соревнований , участие в краевых мероприятиях, направленных на пропаганду здорового образа жизни, поддержку молодежного спорта, движения воркаут, экстремальных видов спорта</t>
  </si>
  <si>
    <t>Капиальный ремонт в рамках объекта "Перепланировка квартир в пос. Сенной, ул. Октябрьская, д. 2, кв. 1,2"</t>
  </si>
  <si>
    <t>Проектирование и строительство  здания амбулатории ВОП (врача общей практики) расположенного по адресу Краснодарский край, Темрюкский район, г. Темрюк ул. Анджиевского</t>
  </si>
  <si>
    <t>Завершение строительства переходящего с 2018 года объекта "Строительство здания амбулатории ВОП (врача  общей практики) в п. Таманский ул. Красноармейская ,1а»</t>
  </si>
  <si>
    <t>Выполнение текущего ремонта муниципального имущества, расположенного по адресу: Краснодарский край, г. Темрюк, ул. Октябрьская, 34, кв. 46.</t>
  </si>
  <si>
    <t>Обследование и определение технического состояния объекта «Нежилое здание "Баня" площадью 213,9 кв.м.»</t>
  </si>
  <si>
    <t>Проектирование и строительство здания амбулатории ВОП (врача общей практики) расположенного по адресу Краснодарский край, Темрюкский район, ст-ца Ахтанизовская, пер. Гервасия, 3 А</t>
  </si>
  <si>
    <t>Проектирование и строительство здания амбулатории ВОП (врача общей практики) расположенного по адресу Краснодарский край, Темрюкский район, пос. Красный Октябрь, ул. Почтовая</t>
  </si>
  <si>
    <t>Проектирование и строительство здания амбулатории ВОП (врача общей практики) расположенного по адресу Краснодарский край, Темрюкский район, пос. Кучугуры, ул. Рабочая, 60</t>
  </si>
  <si>
    <t>Софинансирование расходных обязательств муниципальных образований в целях обеспечения условий для развития физической культуры и массового спорта в части оплаты труда инструкторов по спорту</t>
  </si>
  <si>
    <t>Материально-техническое обеспечение муниципального бюджетного учреждения «Спортивная школа «Виктория» муниципального образования Темрюкский район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</si>
  <si>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обеспечение уровня финансирования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</si>
  <si>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 органов местного самоуправления муниципальных образований Краснодарского края  в части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</si>
  <si>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обязательств, возникающих при выполнении полномочий  органов местного самоуправления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(обновление материально-технической бызы для формирования у обучающихся современных технологических и гуманитарных навыков,за исключением мероприятия, предусмотренного пунктом 1.3.3 пункта 1.3)</t>
  </si>
  <si>
    <t>Организация предоставления дополнительного образования детям в муниципальных образовательных организациях,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 (проведение медицинских осмотров лиц, занимающихся физической культурой и спортом по углубленной программе медицинского обследования (софинансирование)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</si>
  <si>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мероприятия регионального проекта Краснодарского края "Совремренная школа" (обновление материально-технической базы для формирования у обучающихся навыков предметной области " Технология" и других предметных областей, за исключением мероприятия, предусмотренным подпунктом 1.3.3</t>
  </si>
  <si>
    <t>Участие в профилактике терроризма  в части обеспечения инженерно-технической защищенности мунципальных образовательных организаций</t>
  </si>
  <si>
    <t>Организация и проведение независимой оценки качества условий оказания услуг учреждениями культур</t>
  </si>
  <si>
    <t>Организация и проведение районных совещаний, семинаров, выставок, ярмарок, конкурсов, презентаций, информационных туров и других мероприятий по вопросам туристской деятельности</t>
  </si>
  <si>
    <t>Организация и проведение социально-значимых мероприятий, направленных на поддержку семьи и детей, формирование нравственных ценностей семьи: Международный день семьи;  международный день защиты детей; День Кубанской семьи; День матери; День супружеской любви и семейного счастья (День семьи, любви и верности).  Новогодняя елка главы МОТР. Организация подвоза детей</t>
  </si>
  <si>
    <t>Организация отдыха и оздоровления детей в каникулярное время, в том числе: организация и проведение  лагерей труда и отдыха,  профильных смен при общеобразовательных учреждениях с питанием; подвоз детей на пляжные территории в рамках проведения профильных смен при общеобразовательных учреждениях с питанием; подвоз детей на краевые профильные смены; проведение палаточных лагерей; материально-техническое оснащение и благоустройство б/о "Солнышко"; проведение мероприятий туристической направленности; материально-техническое оснащение проведения профильных смен при общеобразовательных учреждениях с питанием и другие мероприятия</t>
  </si>
  <si>
    <t xml:space="preserve">Финансовое обеспечение осуществления государственных полномочий по организации и осуществлению деятельности по опеке и попечительству в отношении несовершеннолетних
</t>
  </si>
  <si>
    <t>Проведение мероприятий по организации и проведению памятных исторических событий России, Краснодарского края, Темрюкского района</t>
  </si>
  <si>
    <t>Проведение мероприятий по поздравлению от имени администрации района с юбилейными датами населенных пунктов, предприятий, организаций, учреждений, воинских частей</t>
  </si>
  <si>
    <t xml:space="preserve">ППриобретение программного продукта для осуществления деятельности по выпуску печатного СМИ </t>
  </si>
  <si>
    <t>Приобретение и сопровождение программного обеспечения; услуги в области информационных технологий; приобретение, обслуживание и ремонт компьютерной техники, оргтехники и их комплектующих финансового управления администрации  муниципального образования Темрюкский район</t>
  </si>
  <si>
    <t>Обеспечение деятельности (в том числе расходы на выплату заработной платы, начислений на оплату труда, услуг связи и др.): администрации муниципального образования Темрюкский район по решению вопросов местного значения; управления по вопросам семьи и детства; управления муниципального контроля</t>
  </si>
  <si>
    <t xml:space="preserve">Заработная плата, прочие выплаты, услуги связи, транспортные, коммунальные </t>
  </si>
  <si>
    <t>Содержание муниципального имущества, техническое обслуживание систем экстренного оповещения и информирования населения и мониторинга паводковой ситуации</t>
  </si>
  <si>
    <t>Осуществление отдельных полномочий по формированию и утверждению списков граждан, лишившихся жилого помещения в результате ЧС</t>
  </si>
  <si>
    <t>Обеспечение технического сопровождения программно-аппаратного комплекса муниципального сегмента Системы-112, проведение регламентов технического обслуживания. Организация взаимодействия автоматизированных систем  ведомственных дежурно-диспетчерских служб Системой-112, и их модернизация</t>
  </si>
  <si>
    <t>МКУ «Аварийно – спасательный отряд Темрюкского района"</t>
  </si>
  <si>
    <t>Отдел по физической культуре и спорту, соисполнитель - МБУ "Спортивная школа «Виктория"</t>
  </si>
  <si>
    <t xml:space="preserve">Отдел по физической культуре и спорту, соисполнители - МБУ "Спортивная школа «Виктория", МБУ ЦФМР </t>
  </si>
  <si>
    <t xml:space="preserve">Содержание и обеспечение деятельности
МБУ ЦФМР
</t>
  </si>
  <si>
    <t xml:space="preserve">Инженерно-геологические изыскания топографо-геодезические работы по объекту «Водно-спортивная гребная база» расположенная по адресу: г. Темрюк ул. Холодова, 15 и прохождение государственной экспертизы проектов «Капитальный ремонт системы отопления, водоснабжения, и электроснабжения здания МБУ "Спортивная школа "Виктория" в ст-ца Голубицкая, по ул. Курортная д. 106», «Строительство транспортабельной котельной установки - 1260 кВт для здания спортзала расположенного  по адресу  ул. Курортная д.106, ст-ца Голубицкая, Темрюкского района. строительство "Водно-спортивной гребной базы", расположенной по адресу: Краснодарский край, Темрюкский район, г. Темрюк, ул. Холодова, 15
</t>
  </si>
  <si>
    <t>Инженерно-геофизические изыскания для проектирования по объекту «Водно-спортивная гребная база», расположенная по адресу: г. Темрюк ул. Холодова, 15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</si>
  <si>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</t>
  </si>
  <si>
    <t>Проведение государственной экспертизы проектно-сметной документации</t>
  </si>
  <si>
    <t>Строительство канализационного коллектора в ст-це Голубицкой Темрюкского района</t>
  </si>
  <si>
    <t>Оснащение образовательных учреждений средствами обучения безопасности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</si>
</sst>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3" fillId="4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164" fontId="3" fillId="5" borderId="0" xfId="0" applyNumberFormat="1" applyFont="1" applyFill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5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4"/>
  <sheetViews>
    <sheetView tabSelected="1" view="pageBreakPreview" topLeftCell="C1" zoomScaleNormal="100" zoomScaleSheetLayoutView="100" workbookViewId="0">
      <selection activeCell="H331" sqref="H331"/>
    </sheetView>
  </sheetViews>
  <sheetFormatPr defaultRowHeight="12" x14ac:dyDescent="0.25"/>
  <cols>
    <col min="1" max="1" width="4.42578125" style="1" customWidth="1"/>
    <col min="2" max="2" width="37.7109375" style="1" customWidth="1"/>
    <col min="3" max="3" width="23.140625" style="1" customWidth="1"/>
    <col min="4" max="4" width="9.5703125" style="2" customWidth="1"/>
    <col min="5" max="5" width="12.85546875" style="2" customWidth="1"/>
    <col min="6" max="6" width="9.28515625" style="2" customWidth="1"/>
    <col min="7" max="7" width="9.42578125" style="9" customWidth="1"/>
    <col min="8" max="8" width="10.5703125" style="2" customWidth="1"/>
    <col min="9" max="9" width="9.5703125" style="3" customWidth="1"/>
    <col min="10" max="10" width="12.28515625" style="3" customWidth="1"/>
    <col min="11" max="11" width="8.7109375" style="3" customWidth="1"/>
    <col min="12" max="12" width="9.85546875" style="8" customWidth="1"/>
    <col min="13" max="13" width="9.7109375" style="3" customWidth="1"/>
    <col min="14" max="14" width="10.42578125" style="1" customWidth="1"/>
    <col min="15" max="15" width="13.140625" style="1" customWidth="1"/>
    <col min="16" max="16" width="7.85546875" style="1" customWidth="1"/>
    <col min="17" max="17" width="8.42578125" style="1" customWidth="1"/>
    <col min="18" max="18" width="9.7109375" style="1" customWidth="1"/>
    <col min="19" max="19" width="0.140625" style="1" customWidth="1"/>
    <col min="20" max="16384" width="9.140625" style="1"/>
  </cols>
  <sheetData>
    <row r="1" spans="1:18" s="16" customFormat="1" ht="184.5" customHeight="1" x14ac:dyDescent="0.25">
      <c r="G1" s="17"/>
      <c r="L1" s="17"/>
      <c r="O1" s="52" t="s">
        <v>292</v>
      </c>
      <c r="P1" s="52"/>
      <c r="Q1" s="52"/>
      <c r="R1" s="52"/>
    </row>
    <row r="2" spans="1:18" s="21" customFormat="1" ht="47.25" customHeight="1" x14ac:dyDescent="0.25">
      <c r="A2" s="53" t="s">
        <v>293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4" customFormat="1" ht="16.5" customHeight="1" x14ac:dyDescent="0.25">
      <c r="F3" s="7"/>
      <c r="G3" s="7"/>
      <c r="K3" s="7"/>
      <c r="L3" s="7"/>
      <c r="P3" s="54" t="s">
        <v>95</v>
      </c>
      <c r="Q3" s="54"/>
      <c r="R3" s="54"/>
    </row>
    <row r="4" spans="1:18" s="5" customFormat="1" ht="25.5" customHeight="1" x14ac:dyDescent="0.25">
      <c r="A4" s="55" t="s">
        <v>0</v>
      </c>
      <c r="B4" s="55" t="s">
        <v>1</v>
      </c>
      <c r="C4" s="55" t="s">
        <v>2</v>
      </c>
      <c r="D4" s="55" t="s">
        <v>6</v>
      </c>
      <c r="E4" s="55"/>
      <c r="F4" s="55"/>
      <c r="G4" s="55"/>
      <c r="H4" s="55"/>
      <c r="I4" s="55" t="s">
        <v>7</v>
      </c>
      <c r="J4" s="55"/>
      <c r="K4" s="55"/>
      <c r="L4" s="55"/>
      <c r="M4" s="55"/>
      <c r="N4" s="55" t="s">
        <v>8</v>
      </c>
      <c r="O4" s="55"/>
      <c r="P4" s="55"/>
      <c r="Q4" s="55"/>
      <c r="R4" s="55"/>
    </row>
    <row r="5" spans="1:18" s="5" customFormat="1" ht="41.25" customHeight="1" x14ac:dyDescent="0.25">
      <c r="A5" s="55"/>
      <c r="B5" s="55"/>
      <c r="C5" s="55"/>
      <c r="D5" s="22" t="s">
        <v>96</v>
      </c>
      <c r="E5" s="22" t="s">
        <v>3</v>
      </c>
      <c r="F5" s="22" t="s">
        <v>4</v>
      </c>
      <c r="G5" s="6" t="s">
        <v>5</v>
      </c>
      <c r="H5" s="22" t="s">
        <v>93</v>
      </c>
      <c r="I5" s="22" t="s">
        <v>9</v>
      </c>
      <c r="J5" s="22" t="s">
        <v>3</v>
      </c>
      <c r="K5" s="22" t="s">
        <v>4</v>
      </c>
      <c r="L5" s="6" t="s">
        <v>5</v>
      </c>
      <c r="M5" s="22" t="s">
        <v>93</v>
      </c>
      <c r="N5" s="22" t="s">
        <v>9</v>
      </c>
      <c r="O5" s="22" t="s">
        <v>3</v>
      </c>
      <c r="P5" s="22" t="s">
        <v>4</v>
      </c>
      <c r="Q5" s="22" t="s">
        <v>5</v>
      </c>
      <c r="R5" s="22" t="s">
        <v>93</v>
      </c>
    </row>
    <row r="6" spans="1:18" s="11" customFormat="1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s="5" customFormat="1" ht="19.5" customHeight="1" x14ac:dyDescent="0.25">
      <c r="A7" s="22"/>
      <c r="B7" s="22" t="s">
        <v>92</v>
      </c>
      <c r="C7" s="22" t="s">
        <v>94</v>
      </c>
      <c r="D7" s="6">
        <f t="shared" ref="D7:M7" si="0">D8+D13+D48+D93+D113+D138+D146+D160+D162+D168+D175+D178+D182+D194+D197+D217+D225+D232+D234+D236+D250+D252+D254+D257+D260+D262+D276+D285+D288+D290+D293+D298+D307+D314</f>
        <v>2425897.5</v>
      </c>
      <c r="E7" s="6">
        <f t="shared" si="0"/>
        <v>11479.2</v>
      </c>
      <c r="F7" s="6">
        <f t="shared" si="0"/>
        <v>1189232.3999999999</v>
      </c>
      <c r="G7" s="6">
        <f t="shared" si="0"/>
        <v>1224399.3000000003</v>
      </c>
      <c r="H7" s="6">
        <f t="shared" si="0"/>
        <v>786.6</v>
      </c>
      <c r="I7" s="6">
        <f t="shared" si="0"/>
        <v>2354439.8000000003</v>
      </c>
      <c r="J7" s="6">
        <f t="shared" si="0"/>
        <v>11479</v>
      </c>
      <c r="K7" s="6">
        <f t="shared" si="0"/>
        <v>1182317.7</v>
      </c>
      <c r="L7" s="6">
        <f t="shared" si="0"/>
        <v>1159856.5</v>
      </c>
      <c r="M7" s="6">
        <f t="shared" si="0"/>
        <v>786.6</v>
      </c>
      <c r="N7" s="6">
        <f>I7/D7*100</f>
        <v>97.054380904386946</v>
      </c>
      <c r="O7" s="6">
        <f>J7/E7*100</f>
        <v>99.998257718307897</v>
      </c>
      <c r="P7" s="6">
        <f>K7/F7*100</f>
        <v>99.418557718407271</v>
      </c>
      <c r="Q7" s="6">
        <f>L7/G7*100</f>
        <v>94.728615084964503</v>
      </c>
      <c r="R7" s="6">
        <f>M7/H7*100</f>
        <v>100</v>
      </c>
    </row>
    <row r="8" spans="1:18" s="15" customFormat="1" ht="36.75" customHeight="1" x14ac:dyDescent="0.25">
      <c r="A8" s="12">
        <v>1</v>
      </c>
      <c r="B8" s="12" t="s">
        <v>14</v>
      </c>
      <c r="C8" s="13" t="s">
        <v>176</v>
      </c>
      <c r="D8" s="14">
        <f>D9</f>
        <v>4020.2</v>
      </c>
      <c r="E8" s="14">
        <f t="shared" ref="E8:O8" si="1">E9</f>
        <v>0</v>
      </c>
      <c r="F8" s="14">
        <f t="shared" si="1"/>
        <v>0</v>
      </c>
      <c r="G8" s="14">
        <f t="shared" si="1"/>
        <v>4020.2</v>
      </c>
      <c r="H8" s="14">
        <f t="shared" si="1"/>
        <v>0</v>
      </c>
      <c r="I8" s="14">
        <f t="shared" si="1"/>
        <v>4013.2</v>
      </c>
      <c r="J8" s="14">
        <f t="shared" si="1"/>
        <v>0</v>
      </c>
      <c r="K8" s="14">
        <f t="shared" si="1"/>
        <v>0</v>
      </c>
      <c r="L8" s="14">
        <f t="shared" si="1"/>
        <v>4013.2</v>
      </c>
      <c r="M8" s="14">
        <f t="shared" si="1"/>
        <v>0</v>
      </c>
      <c r="N8" s="14">
        <f>I8/D8*100</f>
        <v>99.825879309487092</v>
      </c>
      <c r="O8" s="14">
        <f t="shared" si="1"/>
        <v>0</v>
      </c>
      <c r="P8" s="14"/>
      <c r="Q8" s="14">
        <f>L8/G8*100</f>
        <v>99.825879309487092</v>
      </c>
      <c r="R8" s="14">
        <v>0</v>
      </c>
    </row>
    <row r="9" spans="1:18" s="25" customFormat="1" ht="15" customHeight="1" x14ac:dyDescent="0.25">
      <c r="A9" s="23"/>
      <c r="B9" s="23" t="s">
        <v>67</v>
      </c>
      <c r="C9" s="49" t="s">
        <v>176</v>
      </c>
      <c r="D9" s="24">
        <f>D10+D11+D12</f>
        <v>4020.2</v>
      </c>
      <c r="E9" s="24">
        <f t="shared" ref="E9:M9" si="2">E10+E11+E12</f>
        <v>0</v>
      </c>
      <c r="F9" s="24">
        <f t="shared" si="2"/>
        <v>0</v>
      </c>
      <c r="G9" s="24">
        <f t="shared" si="2"/>
        <v>4020.2</v>
      </c>
      <c r="H9" s="24">
        <f t="shared" si="2"/>
        <v>0</v>
      </c>
      <c r="I9" s="24">
        <f t="shared" si="2"/>
        <v>4013.2</v>
      </c>
      <c r="J9" s="24">
        <f t="shared" si="2"/>
        <v>0</v>
      </c>
      <c r="K9" s="24">
        <f t="shared" si="2"/>
        <v>0</v>
      </c>
      <c r="L9" s="24">
        <f t="shared" si="2"/>
        <v>4013.2</v>
      </c>
      <c r="M9" s="24">
        <f t="shared" si="2"/>
        <v>0</v>
      </c>
      <c r="N9" s="19">
        <f t="shared" ref="N9:N12" si="3">I9/D9*100</f>
        <v>99.825879309487092</v>
      </c>
      <c r="O9" s="24">
        <v>0</v>
      </c>
      <c r="P9" s="24">
        <v>0</v>
      </c>
      <c r="Q9" s="24">
        <f t="shared" ref="P9:Q14" si="4">L9/G9*100</f>
        <v>99.825879309487092</v>
      </c>
      <c r="R9" s="24">
        <v>0</v>
      </c>
    </row>
    <row r="10" spans="1:18" s="25" customFormat="1" ht="231" customHeight="1" x14ac:dyDescent="0.25">
      <c r="A10" s="23"/>
      <c r="B10" s="26" t="s">
        <v>303</v>
      </c>
      <c r="C10" s="49"/>
      <c r="D10" s="27">
        <f t="shared" ref="D10:D245" si="5">E10+F10+G10</f>
        <v>2310</v>
      </c>
      <c r="E10" s="27">
        <v>0</v>
      </c>
      <c r="F10" s="27">
        <v>0</v>
      </c>
      <c r="G10" s="27">
        <v>2310</v>
      </c>
      <c r="H10" s="27">
        <v>0</v>
      </c>
      <c r="I10" s="27">
        <f t="shared" ref="I10:I245" si="6">J10+K10+L10</f>
        <v>2303</v>
      </c>
      <c r="J10" s="27">
        <v>0</v>
      </c>
      <c r="K10" s="27">
        <v>0</v>
      </c>
      <c r="L10" s="27">
        <v>2303</v>
      </c>
      <c r="M10" s="27">
        <v>0</v>
      </c>
      <c r="N10" s="19">
        <f t="shared" si="3"/>
        <v>99.696969696969688</v>
      </c>
      <c r="O10" s="24">
        <v>0</v>
      </c>
      <c r="P10" s="24">
        <v>0</v>
      </c>
      <c r="Q10" s="27">
        <f t="shared" si="4"/>
        <v>99.696969696969688</v>
      </c>
      <c r="R10" s="27">
        <v>0</v>
      </c>
    </row>
    <row r="11" spans="1:18" s="25" customFormat="1" ht="142.5" customHeight="1" x14ac:dyDescent="0.25">
      <c r="A11" s="23"/>
      <c r="B11" s="26" t="s">
        <v>304</v>
      </c>
      <c r="C11" s="49"/>
      <c r="D11" s="27">
        <f t="shared" si="5"/>
        <v>150</v>
      </c>
      <c r="E11" s="27">
        <v>0</v>
      </c>
      <c r="F11" s="27">
        <v>0</v>
      </c>
      <c r="G11" s="27">
        <v>150</v>
      </c>
      <c r="H11" s="27">
        <v>0</v>
      </c>
      <c r="I11" s="27">
        <f t="shared" si="6"/>
        <v>150</v>
      </c>
      <c r="J11" s="27">
        <v>0</v>
      </c>
      <c r="K11" s="27">
        <v>0</v>
      </c>
      <c r="L11" s="27">
        <v>150</v>
      </c>
      <c r="M11" s="27">
        <v>0</v>
      </c>
      <c r="N11" s="19">
        <f t="shared" si="3"/>
        <v>100</v>
      </c>
      <c r="O11" s="27">
        <v>0</v>
      </c>
      <c r="P11" s="27">
        <v>0</v>
      </c>
      <c r="Q11" s="27">
        <f t="shared" si="4"/>
        <v>100</v>
      </c>
      <c r="R11" s="27">
        <v>0</v>
      </c>
    </row>
    <row r="12" spans="1:18" s="25" customFormat="1" ht="15.75" customHeight="1" x14ac:dyDescent="0.25">
      <c r="A12" s="23"/>
      <c r="B12" s="26" t="s">
        <v>305</v>
      </c>
      <c r="C12" s="49"/>
      <c r="D12" s="27">
        <f t="shared" si="5"/>
        <v>1560.2</v>
      </c>
      <c r="E12" s="27">
        <v>0</v>
      </c>
      <c r="F12" s="27">
        <v>0</v>
      </c>
      <c r="G12" s="27">
        <v>1560.2</v>
      </c>
      <c r="H12" s="27">
        <v>0</v>
      </c>
      <c r="I12" s="27">
        <f t="shared" si="6"/>
        <v>1560.2</v>
      </c>
      <c r="J12" s="27">
        <v>0</v>
      </c>
      <c r="K12" s="27">
        <v>0</v>
      </c>
      <c r="L12" s="27">
        <v>1560.2</v>
      </c>
      <c r="M12" s="27">
        <v>0</v>
      </c>
      <c r="N12" s="19">
        <f t="shared" si="3"/>
        <v>100</v>
      </c>
      <c r="O12" s="27">
        <v>0</v>
      </c>
      <c r="P12" s="27">
        <v>0</v>
      </c>
      <c r="Q12" s="27">
        <f t="shared" si="4"/>
        <v>100</v>
      </c>
      <c r="R12" s="27">
        <v>0</v>
      </c>
    </row>
    <row r="13" spans="1:18" s="15" customFormat="1" ht="27.75" customHeight="1" x14ac:dyDescent="0.25">
      <c r="A13" s="12">
        <v>2</v>
      </c>
      <c r="B13" s="12" t="s">
        <v>15</v>
      </c>
      <c r="C13" s="13" t="s">
        <v>49</v>
      </c>
      <c r="D13" s="14">
        <f>D14+D15+D16+D17+D18+D19+D20+D21+D22+D23+D24+D25+D26+D27+D28+D29+D30+D31+D32+D33+D34+D35+D36+D37+D38+D39+D40+D41+D42+D43+D44+D45+D46+D47</f>
        <v>1533427.1</v>
      </c>
      <c r="E13" s="14">
        <f t="shared" ref="E13:M13" si="7">E14+E15+E16+E17+E18+E19+E20+E21+E22+E23+E24+E25+E26+E27+E28+E29+E30+E31+E32+E33+E34+E35+E36+E37+E38+E39+E40+E41+E42+E43+E44+E45+E46+E47</f>
        <v>4611.5</v>
      </c>
      <c r="F13" s="14">
        <f t="shared" si="7"/>
        <v>952350.3</v>
      </c>
      <c r="G13" s="14">
        <f t="shared" si="7"/>
        <v>576465.29999999993</v>
      </c>
      <c r="H13" s="14">
        <f t="shared" si="7"/>
        <v>0</v>
      </c>
      <c r="I13" s="14">
        <f t="shared" si="7"/>
        <v>1530029</v>
      </c>
      <c r="J13" s="14">
        <f t="shared" si="7"/>
        <v>4611.5</v>
      </c>
      <c r="K13" s="14">
        <f t="shared" si="7"/>
        <v>952350.3</v>
      </c>
      <c r="L13" s="14">
        <f t="shared" si="7"/>
        <v>573067.19999999984</v>
      </c>
      <c r="M13" s="14">
        <f t="shared" si="7"/>
        <v>0</v>
      </c>
      <c r="N13" s="14">
        <f>I13/D13*100</f>
        <v>99.778398334032303</v>
      </c>
      <c r="O13" s="14">
        <v>0</v>
      </c>
      <c r="P13" s="14">
        <f t="shared" si="4"/>
        <v>100</v>
      </c>
      <c r="Q13" s="14">
        <f t="shared" si="4"/>
        <v>99.410528265968466</v>
      </c>
      <c r="R13" s="14">
        <v>0</v>
      </c>
    </row>
    <row r="14" spans="1:18" s="28" customFormat="1" ht="43.5" customHeight="1" x14ac:dyDescent="0.25">
      <c r="A14" s="38"/>
      <c r="B14" s="29" t="s">
        <v>285</v>
      </c>
      <c r="C14" s="50" t="s">
        <v>49</v>
      </c>
      <c r="D14" s="19">
        <f t="shared" ref="D14" si="8">E14+F14+G14</f>
        <v>3822.9</v>
      </c>
      <c r="E14" s="19">
        <v>0</v>
      </c>
      <c r="F14" s="19">
        <v>3822.9</v>
      </c>
      <c r="G14" s="19">
        <v>0</v>
      </c>
      <c r="H14" s="19">
        <v>0</v>
      </c>
      <c r="I14" s="19">
        <f t="shared" ref="I14" si="9">J14+K14+L14</f>
        <v>3822.9</v>
      </c>
      <c r="J14" s="19">
        <v>0</v>
      </c>
      <c r="K14" s="19">
        <v>3822.9</v>
      </c>
      <c r="L14" s="19">
        <v>0</v>
      </c>
      <c r="M14" s="19">
        <v>0</v>
      </c>
      <c r="N14" s="19">
        <f t="shared" ref="N14" si="10">I14/D14*100</f>
        <v>100</v>
      </c>
      <c r="O14" s="19">
        <v>0</v>
      </c>
      <c r="P14" s="19">
        <f t="shared" si="4"/>
        <v>100</v>
      </c>
      <c r="Q14" s="19">
        <v>0</v>
      </c>
      <c r="R14" s="19">
        <v>0</v>
      </c>
    </row>
    <row r="15" spans="1:18" s="28" customFormat="1" ht="49.5" customHeight="1" x14ac:dyDescent="0.25">
      <c r="A15" s="38"/>
      <c r="B15" s="29" t="s">
        <v>286</v>
      </c>
      <c r="C15" s="50"/>
      <c r="D15" s="19">
        <f t="shared" ref="D15" si="11">E15+F15+G15</f>
        <v>35621.199999999997</v>
      </c>
      <c r="E15" s="19">
        <v>0</v>
      </c>
      <c r="F15" s="19">
        <v>1350</v>
      </c>
      <c r="G15" s="19">
        <v>34271.199999999997</v>
      </c>
      <c r="H15" s="19">
        <v>0</v>
      </c>
      <c r="I15" s="19">
        <f t="shared" ref="I15" si="12">J15+K15+L15</f>
        <v>33544.1</v>
      </c>
      <c r="J15" s="19">
        <v>0</v>
      </c>
      <c r="K15" s="19">
        <v>1350</v>
      </c>
      <c r="L15" s="19">
        <v>32194.1</v>
      </c>
      <c r="M15" s="19">
        <v>0</v>
      </c>
      <c r="N15" s="19">
        <f t="shared" ref="N15" si="13">I15/D15*100</f>
        <v>94.168921877982783</v>
      </c>
      <c r="O15" s="19">
        <v>0</v>
      </c>
      <c r="P15" s="19">
        <f t="shared" ref="P15" si="14">K15/F15*100</f>
        <v>100</v>
      </c>
      <c r="Q15" s="19">
        <f t="shared" ref="Q15" si="15">L15/G15*100</f>
        <v>93.93922593898084</v>
      </c>
      <c r="R15" s="19">
        <v>0</v>
      </c>
    </row>
    <row r="16" spans="1:18" s="28" customFormat="1" ht="281.25" customHeight="1" x14ac:dyDescent="0.25">
      <c r="A16" s="38"/>
      <c r="B16" s="18" t="s">
        <v>283</v>
      </c>
      <c r="C16" s="50"/>
      <c r="D16" s="19">
        <f t="shared" ref="D16" si="16">E16+F16+G16</f>
        <v>7088</v>
      </c>
      <c r="E16" s="19">
        <v>0</v>
      </c>
      <c r="F16" s="19">
        <v>3908.3</v>
      </c>
      <c r="G16" s="19">
        <v>3179.7</v>
      </c>
      <c r="H16" s="19">
        <v>0</v>
      </c>
      <c r="I16" s="19">
        <f t="shared" ref="I16" si="17">J16+K16+L16</f>
        <v>7088</v>
      </c>
      <c r="J16" s="19">
        <v>0</v>
      </c>
      <c r="K16" s="19">
        <v>3908.3</v>
      </c>
      <c r="L16" s="19">
        <v>3179.7</v>
      </c>
      <c r="M16" s="19">
        <v>0</v>
      </c>
      <c r="N16" s="19">
        <f t="shared" ref="N16" si="18">I16/D16*100</f>
        <v>100</v>
      </c>
      <c r="O16" s="19">
        <v>0</v>
      </c>
      <c r="P16" s="19">
        <f t="shared" ref="P16" si="19">K16/F16*100</f>
        <v>100</v>
      </c>
      <c r="Q16" s="19">
        <f t="shared" ref="Q16" si="20">L16/G16*100</f>
        <v>100</v>
      </c>
      <c r="R16" s="19">
        <v>0</v>
      </c>
    </row>
    <row r="17" spans="1:18" s="28" customFormat="1" ht="39" customHeight="1" x14ac:dyDescent="0.25">
      <c r="A17" s="38"/>
      <c r="B17" s="18" t="s">
        <v>188</v>
      </c>
      <c r="C17" s="50"/>
      <c r="D17" s="19">
        <f t="shared" ref="D17:D46" si="21">E17+F17+G17</f>
        <v>15649.8</v>
      </c>
      <c r="E17" s="19">
        <v>0</v>
      </c>
      <c r="F17" s="19">
        <v>0</v>
      </c>
      <c r="G17" s="19">
        <v>15649.8</v>
      </c>
      <c r="H17" s="19">
        <v>0</v>
      </c>
      <c r="I17" s="19">
        <f t="shared" ref="I17:I46" si="22">J17+K17+L17</f>
        <v>15649.8</v>
      </c>
      <c r="J17" s="19">
        <v>0</v>
      </c>
      <c r="K17" s="19">
        <v>0</v>
      </c>
      <c r="L17" s="19">
        <v>15649.8</v>
      </c>
      <c r="M17" s="19">
        <v>0</v>
      </c>
      <c r="N17" s="19">
        <f t="shared" ref="N17:N46" si="23">I17/D17*100</f>
        <v>100</v>
      </c>
      <c r="O17" s="19">
        <v>0</v>
      </c>
      <c r="P17" s="19">
        <v>0</v>
      </c>
      <c r="Q17" s="19">
        <f t="shared" ref="Q17:Q46" si="24">L17/G17*100</f>
        <v>100</v>
      </c>
      <c r="R17" s="19">
        <v>0</v>
      </c>
    </row>
    <row r="18" spans="1:18" s="28" customFormat="1" ht="27" customHeight="1" x14ac:dyDescent="0.25">
      <c r="A18" s="38"/>
      <c r="B18" s="18" t="s">
        <v>189</v>
      </c>
      <c r="C18" s="50"/>
      <c r="D18" s="19">
        <f t="shared" si="21"/>
        <v>324.10000000000002</v>
      </c>
      <c r="E18" s="19">
        <v>0</v>
      </c>
      <c r="F18" s="19">
        <v>0</v>
      </c>
      <c r="G18" s="19">
        <v>324.10000000000002</v>
      </c>
      <c r="H18" s="19">
        <v>0</v>
      </c>
      <c r="I18" s="19">
        <f t="shared" si="22"/>
        <v>324</v>
      </c>
      <c r="J18" s="19">
        <v>0</v>
      </c>
      <c r="K18" s="19">
        <v>0</v>
      </c>
      <c r="L18" s="19">
        <v>324</v>
      </c>
      <c r="M18" s="19">
        <v>0</v>
      </c>
      <c r="N18" s="19">
        <f t="shared" si="23"/>
        <v>99.969145325516806</v>
      </c>
      <c r="O18" s="19">
        <v>0</v>
      </c>
      <c r="P18" s="19">
        <v>0</v>
      </c>
      <c r="Q18" s="19">
        <f t="shared" si="24"/>
        <v>99.969145325516806</v>
      </c>
      <c r="R18" s="19">
        <v>0</v>
      </c>
    </row>
    <row r="19" spans="1:18" s="28" customFormat="1" ht="27.75" customHeight="1" x14ac:dyDescent="0.25">
      <c r="A19" s="38"/>
      <c r="B19" s="29" t="s">
        <v>287</v>
      </c>
      <c r="C19" s="50"/>
      <c r="D19" s="19">
        <f t="shared" si="21"/>
        <v>477.4</v>
      </c>
      <c r="E19" s="19">
        <v>0</v>
      </c>
      <c r="F19" s="19">
        <v>0</v>
      </c>
      <c r="G19" s="19">
        <v>477.4</v>
      </c>
      <c r="H19" s="19">
        <v>0</v>
      </c>
      <c r="I19" s="19">
        <f t="shared" si="22"/>
        <v>477.4</v>
      </c>
      <c r="J19" s="19">
        <v>0</v>
      </c>
      <c r="K19" s="19">
        <v>0</v>
      </c>
      <c r="L19" s="19">
        <v>477.4</v>
      </c>
      <c r="M19" s="19">
        <v>0</v>
      </c>
      <c r="N19" s="19">
        <f t="shared" si="23"/>
        <v>100</v>
      </c>
      <c r="O19" s="19">
        <v>0</v>
      </c>
      <c r="P19" s="19">
        <v>0</v>
      </c>
      <c r="Q19" s="19">
        <f t="shared" si="24"/>
        <v>100</v>
      </c>
      <c r="R19" s="19">
        <v>0</v>
      </c>
    </row>
    <row r="20" spans="1:18" s="28" customFormat="1" ht="51.75" customHeight="1" x14ac:dyDescent="0.25">
      <c r="A20" s="38"/>
      <c r="B20" s="29" t="s">
        <v>190</v>
      </c>
      <c r="C20" s="50"/>
      <c r="D20" s="19">
        <f t="shared" si="21"/>
        <v>188248.1</v>
      </c>
      <c r="E20" s="19">
        <v>0</v>
      </c>
      <c r="F20" s="19">
        <v>0</v>
      </c>
      <c r="G20" s="19">
        <v>188248.1</v>
      </c>
      <c r="H20" s="19">
        <v>0</v>
      </c>
      <c r="I20" s="19">
        <f t="shared" si="22"/>
        <v>187796.8</v>
      </c>
      <c r="J20" s="19">
        <v>0</v>
      </c>
      <c r="K20" s="19">
        <v>0</v>
      </c>
      <c r="L20" s="19">
        <v>187796.8</v>
      </c>
      <c r="M20" s="19">
        <v>0</v>
      </c>
      <c r="N20" s="19">
        <f t="shared" si="23"/>
        <v>99.760263184595203</v>
      </c>
      <c r="O20" s="19">
        <v>0</v>
      </c>
      <c r="P20" s="19">
        <v>0</v>
      </c>
      <c r="Q20" s="19">
        <f t="shared" si="24"/>
        <v>99.760263184595203</v>
      </c>
      <c r="R20" s="19">
        <v>0</v>
      </c>
    </row>
    <row r="21" spans="1:18" s="28" customFormat="1" ht="60.75" customHeight="1" x14ac:dyDescent="0.25">
      <c r="A21" s="38"/>
      <c r="B21" s="29" t="s">
        <v>191</v>
      </c>
      <c r="C21" s="50"/>
      <c r="D21" s="19">
        <f t="shared" si="21"/>
        <v>141079.1</v>
      </c>
      <c r="E21" s="19">
        <v>0</v>
      </c>
      <c r="F21" s="19">
        <v>0</v>
      </c>
      <c r="G21" s="19">
        <v>141079.1</v>
      </c>
      <c r="H21" s="19">
        <v>0</v>
      </c>
      <c r="I21" s="19">
        <f t="shared" si="22"/>
        <v>140776.70000000001</v>
      </c>
      <c r="J21" s="19">
        <v>0</v>
      </c>
      <c r="K21" s="19">
        <v>0</v>
      </c>
      <c r="L21" s="19">
        <v>140776.70000000001</v>
      </c>
      <c r="M21" s="19">
        <v>0</v>
      </c>
      <c r="N21" s="19">
        <f t="shared" si="23"/>
        <v>99.785652162510246</v>
      </c>
      <c r="O21" s="19">
        <v>0</v>
      </c>
      <c r="P21" s="19">
        <v>0</v>
      </c>
      <c r="Q21" s="19">
        <f t="shared" si="24"/>
        <v>99.785652162510246</v>
      </c>
      <c r="R21" s="19">
        <v>0</v>
      </c>
    </row>
    <row r="22" spans="1:18" s="28" customFormat="1" ht="48.75" customHeight="1" x14ac:dyDescent="0.25">
      <c r="A22" s="38"/>
      <c r="B22" s="29" t="s">
        <v>192</v>
      </c>
      <c r="C22" s="50"/>
      <c r="D22" s="19">
        <f t="shared" si="21"/>
        <v>63497.7</v>
      </c>
      <c r="E22" s="19">
        <v>0</v>
      </c>
      <c r="F22" s="19">
        <v>0</v>
      </c>
      <c r="G22" s="19">
        <v>63497.7</v>
      </c>
      <c r="H22" s="19">
        <v>0</v>
      </c>
      <c r="I22" s="19">
        <f t="shared" si="22"/>
        <v>63487</v>
      </c>
      <c r="J22" s="19">
        <v>0</v>
      </c>
      <c r="K22" s="19">
        <v>0</v>
      </c>
      <c r="L22" s="19">
        <v>63487</v>
      </c>
      <c r="M22" s="19">
        <v>0</v>
      </c>
      <c r="N22" s="19">
        <f t="shared" si="23"/>
        <v>99.983148995947886</v>
      </c>
      <c r="O22" s="19">
        <v>0</v>
      </c>
      <c r="P22" s="19">
        <v>0</v>
      </c>
      <c r="Q22" s="19">
        <f t="shared" si="24"/>
        <v>99.983148995947886</v>
      </c>
      <c r="R22" s="19">
        <v>0</v>
      </c>
    </row>
    <row r="23" spans="1:18" s="28" customFormat="1" ht="51" customHeight="1" x14ac:dyDescent="0.25">
      <c r="A23" s="38"/>
      <c r="B23" s="29" t="s">
        <v>193</v>
      </c>
      <c r="C23" s="50"/>
      <c r="D23" s="19">
        <f t="shared" si="21"/>
        <v>896634</v>
      </c>
      <c r="E23" s="19">
        <v>0</v>
      </c>
      <c r="F23" s="19">
        <v>896634</v>
      </c>
      <c r="G23" s="19">
        <v>0</v>
      </c>
      <c r="H23" s="19">
        <v>0</v>
      </c>
      <c r="I23" s="19">
        <f t="shared" si="22"/>
        <v>896634</v>
      </c>
      <c r="J23" s="19">
        <v>0</v>
      </c>
      <c r="K23" s="19">
        <v>896634</v>
      </c>
      <c r="L23" s="19">
        <v>0</v>
      </c>
      <c r="M23" s="19">
        <v>0</v>
      </c>
      <c r="N23" s="19">
        <f t="shared" si="23"/>
        <v>100</v>
      </c>
      <c r="O23" s="19">
        <v>0</v>
      </c>
      <c r="P23" s="19">
        <f t="shared" ref="P23:P46" si="25">K23/F23*100</f>
        <v>100</v>
      </c>
      <c r="Q23" s="19">
        <v>0</v>
      </c>
      <c r="R23" s="19">
        <v>0</v>
      </c>
    </row>
    <row r="24" spans="1:18" s="28" customFormat="1" ht="74.25" customHeight="1" x14ac:dyDescent="0.25">
      <c r="A24" s="38"/>
      <c r="B24" s="47" t="s">
        <v>194</v>
      </c>
      <c r="C24" s="50"/>
      <c r="D24" s="19">
        <f t="shared" si="21"/>
        <v>1982.4</v>
      </c>
      <c r="E24" s="19">
        <v>0</v>
      </c>
      <c r="F24" s="19">
        <v>1982.4</v>
      </c>
      <c r="G24" s="19">
        <v>0</v>
      </c>
      <c r="H24" s="19">
        <v>0</v>
      </c>
      <c r="I24" s="19">
        <f t="shared" si="22"/>
        <v>1982.4</v>
      </c>
      <c r="J24" s="19">
        <v>0</v>
      </c>
      <c r="K24" s="19">
        <v>1982.4</v>
      </c>
      <c r="L24" s="19">
        <v>0</v>
      </c>
      <c r="M24" s="19">
        <v>0</v>
      </c>
      <c r="N24" s="19">
        <f t="shared" si="23"/>
        <v>100</v>
      </c>
      <c r="O24" s="19">
        <v>0</v>
      </c>
      <c r="P24" s="19">
        <f t="shared" si="25"/>
        <v>100</v>
      </c>
      <c r="Q24" s="19">
        <v>0</v>
      </c>
      <c r="R24" s="19">
        <v>0</v>
      </c>
    </row>
    <row r="25" spans="1:18" s="28" customFormat="1" ht="99.75" customHeight="1" x14ac:dyDescent="0.25">
      <c r="A25" s="38"/>
      <c r="B25" s="29" t="s">
        <v>195</v>
      </c>
      <c r="C25" s="50"/>
      <c r="D25" s="19">
        <f t="shared" si="21"/>
        <v>12000</v>
      </c>
      <c r="E25" s="19">
        <v>0</v>
      </c>
      <c r="F25" s="19">
        <v>12000</v>
      </c>
      <c r="G25" s="19">
        <v>0</v>
      </c>
      <c r="H25" s="19">
        <v>0</v>
      </c>
      <c r="I25" s="19">
        <f t="shared" si="22"/>
        <v>12000</v>
      </c>
      <c r="J25" s="19">
        <v>0</v>
      </c>
      <c r="K25" s="19">
        <v>12000</v>
      </c>
      <c r="L25" s="19">
        <v>0</v>
      </c>
      <c r="M25" s="19">
        <v>0</v>
      </c>
      <c r="N25" s="19">
        <f t="shared" si="23"/>
        <v>100</v>
      </c>
      <c r="O25" s="19">
        <v>0</v>
      </c>
      <c r="P25" s="19">
        <f t="shared" si="25"/>
        <v>100</v>
      </c>
      <c r="Q25" s="19">
        <v>0</v>
      </c>
      <c r="R25" s="19">
        <v>0</v>
      </c>
    </row>
    <row r="26" spans="1:18" s="28" customFormat="1" ht="27" customHeight="1" x14ac:dyDescent="0.25">
      <c r="A26" s="38"/>
      <c r="B26" s="29" t="s">
        <v>288</v>
      </c>
      <c r="C26" s="50"/>
      <c r="D26" s="19">
        <f t="shared" si="21"/>
        <v>3067.6</v>
      </c>
      <c r="E26" s="19">
        <v>0</v>
      </c>
      <c r="F26" s="19">
        <v>0</v>
      </c>
      <c r="G26" s="19">
        <v>3067.6</v>
      </c>
      <c r="H26" s="19">
        <v>0</v>
      </c>
      <c r="I26" s="19">
        <f t="shared" si="22"/>
        <v>3067.6</v>
      </c>
      <c r="J26" s="19">
        <v>0</v>
      </c>
      <c r="K26" s="19">
        <v>0</v>
      </c>
      <c r="L26" s="19">
        <v>3067.6</v>
      </c>
      <c r="M26" s="19">
        <v>0</v>
      </c>
      <c r="N26" s="19">
        <f t="shared" si="23"/>
        <v>100</v>
      </c>
      <c r="O26" s="19">
        <v>0</v>
      </c>
      <c r="P26" s="19">
        <v>0</v>
      </c>
      <c r="Q26" s="19">
        <f t="shared" si="24"/>
        <v>100</v>
      </c>
      <c r="R26" s="19">
        <v>0</v>
      </c>
    </row>
    <row r="27" spans="1:18" s="28" customFormat="1" ht="78" customHeight="1" x14ac:dyDescent="0.25">
      <c r="A27" s="38"/>
      <c r="B27" s="29" t="s">
        <v>196</v>
      </c>
      <c r="C27" s="50"/>
      <c r="D27" s="19">
        <f t="shared" si="21"/>
        <v>2210.1999999999998</v>
      </c>
      <c r="E27" s="19">
        <v>0</v>
      </c>
      <c r="F27" s="19">
        <v>0</v>
      </c>
      <c r="G27" s="19">
        <v>2210.1999999999998</v>
      </c>
      <c r="H27" s="19">
        <v>0</v>
      </c>
      <c r="I27" s="19">
        <f t="shared" si="22"/>
        <v>2210.1999999999998</v>
      </c>
      <c r="J27" s="19">
        <v>0</v>
      </c>
      <c r="K27" s="19">
        <v>0</v>
      </c>
      <c r="L27" s="19">
        <v>2210.1999999999998</v>
      </c>
      <c r="M27" s="19">
        <v>0</v>
      </c>
      <c r="N27" s="19">
        <f t="shared" si="23"/>
        <v>100</v>
      </c>
      <c r="O27" s="19">
        <v>0</v>
      </c>
      <c r="P27" s="19">
        <v>0</v>
      </c>
      <c r="Q27" s="19">
        <f t="shared" si="24"/>
        <v>100</v>
      </c>
      <c r="R27" s="19">
        <v>0</v>
      </c>
    </row>
    <row r="28" spans="1:18" s="28" customFormat="1" ht="39.75" customHeight="1" x14ac:dyDescent="0.25">
      <c r="A28" s="38"/>
      <c r="B28" s="29" t="s">
        <v>197</v>
      </c>
      <c r="C28" s="50"/>
      <c r="D28" s="19">
        <f t="shared" si="21"/>
        <v>4577.2</v>
      </c>
      <c r="E28" s="19">
        <v>0</v>
      </c>
      <c r="F28" s="19">
        <v>0</v>
      </c>
      <c r="G28" s="19">
        <v>4577.2</v>
      </c>
      <c r="H28" s="19">
        <v>0</v>
      </c>
      <c r="I28" s="19">
        <f t="shared" si="22"/>
        <v>4576.2</v>
      </c>
      <c r="J28" s="19">
        <v>0</v>
      </c>
      <c r="K28" s="19">
        <v>0</v>
      </c>
      <c r="L28" s="19">
        <v>4576.2</v>
      </c>
      <c r="M28" s="19">
        <v>0</v>
      </c>
      <c r="N28" s="19">
        <f t="shared" si="23"/>
        <v>99.978152582364771</v>
      </c>
      <c r="O28" s="19">
        <v>0</v>
      </c>
      <c r="P28" s="19">
        <v>0</v>
      </c>
      <c r="Q28" s="19">
        <f t="shared" si="24"/>
        <v>99.978152582364771</v>
      </c>
      <c r="R28" s="19">
        <v>0</v>
      </c>
    </row>
    <row r="29" spans="1:18" s="28" customFormat="1" ht="108" customHeight="1" x14ac:dyDescent="0.25">
      <c r="A29" s="38"/>
      <c r="B29" s="18" t="s">
        <v>198</v>
      </c>
      <c r="C29" s="50"/>
      <c r="D29" s="19">
        <f t="shared" si="21"/>
        <v>12173.5</v>
      </c>
      <c r="E29" s="19">
        <v>0</v>
      </c>
      <c r="F29" s="19">
        <v>0</v>
      </c>
      <c r="G29" s="19">
        <v>12173.5</v>
      </c>
      <c r="H29" s="19">
        <v>0</v>
      </c>
      <c r="I29" s="19">
        <f t="shared" si="22"/>
        <v>12173.5</v>
      </c>
      <c r="J29" s="19">
        <v>0</v>
      </c>
      <c r="K29" s="19">
        <v>0</v>
      </c>
      <c r="L29" s="19">
        <v>12173.5</v>
      </c>
      <c r="M29" s="19">
        <v>0</v>
      </c>
      <c r="N29" s="19">
        <f t="shared" si="23"/>
        <v>100</v>
      </c>
      <c r="O29" s="19">
        <v>0</v>
      </c>
      <c r="P29" s="19">
        <v>0</v>
      </c>
      <c r="Q29" s="19">
        <f t="shared" si="24"/>
        <v>100</v>
      </c>
      <c r="R29" s="19">
        <v>0</v>
      </c>
    </row>
    <row r="30" spans="1:18" s="28" customFormat="1" ht="147.75" customHeight="1" x14ac:dyDescent="0.25">
      <c r="A30" s="38"/>
      <c r="B30" s="29" t="s">
        <v>199</v>
      </c>
      <c r="C30" s="50"/>
      <c r="D30" s="19">
        <f t="shared" si="21"/>
        <v>62.5</v>
      </c>
      <c r="E30" s="19">
        <v>0</v>
      </c>
      <c r="F30" s="19">
        <v>62.5</v>
      </c>
      <c r="G30" s="19">
        <v>0</v>
      </c>
      <c r="H30" s="19">
        <v>0</v>
      </c>
      <c r="I30" s="19">
        <f t="shared" si="22"/>
        <v>62.5</v>
      </c>
      <c r="J30" s="19">
        <v>0</v>
      </c>
      <c r="K30" s="19">
        <v>62.5</v>
      </c>
      <c r="L30" s="19">
        <v>0</v>
      </c>
      <c r="M30" s="19">
        <v>0</v>
      </c>
      <c r="N30" s="19">
        <f t="shared" si="23"/>
        <v>100</v>
      </c>
      <c r="O30" s="19">
        <v>0</v>
      </c>
      <c r="P30" s="19">
        <f t="shared" si="25"/>
        <v>100</v>
      </c>
      <c r="Q30" s="19">
        <v>0</v>
      </c>
      <c r="R30" s="19">
        <v>0</v>
      </c>
    </row>
    <row r="31" spans="1:18" s="28" customFormat="1" ht="125.25" customHeight="1" x14ac:dyDescent="0.25">
      <c r="A31" s="38"/>
      <c r="B31" s="29" t="s">
        <v>200</v>
      </c>
      <c r="C31" s="50"/>
      <c r="D31" s="19">
        <f t="shared" si="21"/>
        <v>9081.4</v>
      </c>
      <c r="E31" s="19">
        <v>0</v>
      </c>
      <c r="F31" s="19">
        <v>9081.4</v>
      </c>
      <c r="G31" s="19">
        <v>0</v>
      </c>
      <c r="H31" s="19">
        <v>0</v>
      </c>
      <c r="I31" s="19">
        <f t="shared" si="22"/>
        <v>9081.4</v>
      </c>
      <c r="J31" s="19">
        <v>0</v>
      </c>
      <c r="K31" s="19">
        <v>9081.4</v>
      </c>
      <c r="L31" s="19">
        <v>0</v>
      </c>
      <c r="M31" s="19">
        <v>0</v>
      </c>
      <c r="N31" s="19">
        <f t="shared" si="23"/>
        <v>100</v>
      </c>
      <c r="O31" s="19">
        <v>0</v>
      </c>
      <c r="P31" s="19">
        <f t="shared" si="25"/>
        <v>100</v>
      </c>
      <c r="Q31" s="19" t="e">
        <f t="shared" si="24"/>
        <v>#DIV/0!</v>
      </c>
      <c r="R31" s="19">
        <v>0</v>
      </c>
    </row>
    <row r="32" spans="1:18" s="28" customFormat="1" ht="206.25" customHeight="1" x14ac:dyDescent="0.25">
      <c r="A32" s="38"/>
      <c r="B32" s="29" t="s">
        <v>335</v>
      </c>
      <c r="C32" s="50"/>
      <c r="D32" s="19">
        <f t="shared" si="21"/>
        <v>4720</v>
      </c>
      <c r="E32" s="19">
        <v>0</v>
      </c>
      <c r="F32" s="19">
        <v>0</v>
      </c>
      <c r="G32" s="19">
        <v>4720</v>
      </c>
      <c r="H32" s="19">
        <v>0</v>
      </c>
      <c r="I32" s="19">
        <f t="shared" si="22"/>
        <v>4720</v>
      </c>
      <c r="J32" s="19">
        <v>0</v>
      </c>
      <c r="K32" s="19">
        <v>0</v>
      </c>
      <c r="L32" s="19">
        <v>4720</v>
      </c>
      <c r="M32" s="19">
        <v>0</v>
      </c>
      <c r="N32" s="19">
        <f t="shared" si="23"/>
        <v>100</v>
      </c>
      <c r="O32" s="19">
        <v>0</v>
      </c>
      <c r="P32" s="19">
        <v>0</v>
      </c>
      <c r="Q32" s="19">
        <f t="shared" si="24"/>
        <v>100</v>
      </c>
      <c r="R32" s="19">
        <v>0</v>
      </c>
    </row>
    <row r="33" spans="1:18" s="28" customFormat="1" ht="110.25" customHeight="1" x14ac:dyDescent="0.25">
      <c r="A33" s="38"/>
      <c r="B33" s="29" t="s">
        <v>289</v>
      </c>
      <c r="C33" s="50"/>
      <c r="D33" s="19">
        <f t="shared" si="21"/>
        <v>150</v>
      </c>
      <c r="E33" s="19">
        <v>0</v>
      </c>
      <c r="F33" s="19">
        <v>0</v>
      </c>
      <c r="G33" s="19">
        <v>150</v>
      </c>
      <c r="H33" s="19">
        <v>0</v>
      </c>
      <c r="I33" s="19">
        <f t="shared" si="22"/>
        <v>150</v>
      </c>
      <c r="J33" s="19">
        <v>0</v>
      </c>
      <c r="K33" s="19">
        <v>0</v>
      </c>
      <c r="L33" s="19">
        <v>150</v>
      </c>
      <c r="M33" s="19">
        <v>0</v>
      </c>
      <c r="N33" s="19">
        <f t="shared" si="23"/>
        <v>100</v>
      </c>
      <c r="O33" s="19">
        <v>0</v>
      </c>
      <c r="P33" s="19">
        <v>0</v>
      </c>
      <c r="Q33" s="19">
        <f t="shared" si="24"/>
        <v>100</v>
      </c>
      <c r="R33" s="19">
        <v>0</v>
      </c>
    </row>
    <row r="34" spans="1:18" s="28" customFormat="1" ht="61.5" customHeight="1" x14ac:dyDescent="0.25">
      <c r="A34" s="38"/>
      <c r="B34" s="29" t="s">
        <v>290</v>
      </c>
      <c r="C34" s="50"/>
      <c r="D34" s="19">
        <f t="shared" si="21"/>
        <v>1103.5</v>
      </c>
      <c r="E34" s="19">
        <v>0</v>
      </c>
      <c r="F34" s="19">
        <v>0</v>
      </c>
      <c r="G34" s="19">
        <v>1103.5</v>
      </c>
      <c r="H34" s="19">
        <v>0</v>
      </c>
      <c r="I34" s="19">
        <f t="shared" si="22"/>
        <v>1103.5</v>
      </c>
      <c r="J34" s="19">
        <v>0</v>
      </c>
      <c r="K34" s="19">
        <v>0</v>
      </c>
      <c r="L34" s="19">
        <v>1103.5</v>
      </c>
      <c r="M34" s="19">
        <v>0</v>
      </c>
      <c r="N34" s="19">
        <f t="shared" si="23"/>
        <v>100</v>
      </c>
      <c r="O34" s="19">
        <v>0</v>
      </c>
      <c r="P34" s="19">
        <v>0</v>
      </c>
      <c r="Q34" s="19">
        <f t="shared" si="24"/>
        <v>100</v>
      </c>
      <c r="R34" s="19">
        <v>0</v>
      </c>
    </row>
    <row r="35" spans="1:18" s="28" customFormat="1" ht="120.75" customHeight="1" x14ac:dyDescent="0.25">
      <c r="A35" s="38"/>
      <c r="B35" s="29" t="s">
        <v>201</v>
      </c>
      <c r="C35" s="50"/>
      <c r="D35" s="19">
        <f t="shared" si="21"/>
        <v>179.6</v>
      </c>
      <c r="E35" s="19">
        <v>0</v>
      </c>
      <c r="F35" s="19">
        <v>0</v>
      </c>
      <c r="G35" s="19">
        <v>179.6</v>
      </c>
      <c r="H35" s="19">
        <v>0</v>
      </c>
      <c r="I35" s="19">
        <f t="shared" si="22"/>
        <v>179.6</v>
      </c>
      <c r="J35" s="19">
        <v>0</v>
      </c>
      <c r="K35" s="19">
        <v>0</v>
      </c>
      <c r="L35" s="19">
        <v>179.6</v>
      </c>
      <c r="M35" s="19">
        <v>0</v>
      </c>
      <c r="N35" s="19">
        <f t="shared" si="23"/>
        <v>100</v>
      </c>
      <c r="O35" s="19">
        <v>0</v>
      </c>
      <c r="P35" s="19">
        <v>0</v>
      </c>
      <c r="Q35" s="19">
        <f t="shared" si="24"/>
        <v>100</v>
      </c>
      <c r="R35" s="19">
        <v>0</v>
      </c>
    </row>
    <row r="36" spans="1:18" s="28" customFormat="1" ht="256.5" customHeight="1" x14ac:dyDescent="0.25">
      <c r="A36" s="38"/>
      <c r="B36" s="18" t="s">
        <v>336</v>
      </c>
      <c r="C36" s="50"/>
      <c r="D36" s="19">
        <f t="shared" si="21"/>
        <v>5165.2000000000007</v>
      </c>
      <c r="E36" s="19">
        <v>4611.5</v>
      </c>
      <c r="F36" s="19">
        <v>192.1</v>
      </c>
      <c r="G36" s="19">
        <v>361.6</v>
      </c>
      <c r="H36" s="19">
        <v>0</v>
      </c>
      <c r="I36" s="19">
        <f t="shared" si="22"/>
        <v>5165.2000000000007</v>
      </c>
      <c r="J36" s="19">
        <v>4611.5</v>
      </c>
      <c r="K36" s="19">
        <v>192.1</v>
      </c>
      <c r="L36" s="19">
        <v>361.6</v>
      </c>
      <c r="M36" s="19">
        <v>0</v>
      </c>
      <c r="N36" s="19">
        <f t="shared" si="23"/>
        <v>100</v>
      </c>
      <c r="O36" s="19">
        <f t="shared" ref="O36" si="26">J36/E36*100</f>
        <v>100</v>
      </c>
      <c r="P36" s="19">
        <f t="shared" ref="P36" si="27">K36/F36*100</f>
        <v>100</v>
      </c>
      <c r="Q36" s="19">
        <f t="shared" si="24"/>
        <v>100</v>
      </c>
      <c r="R36" s="19">
        <v>0</v>
      </c>
    </row>
    <row r="37" spans="1:18" s="28" customFormat="1" ht="161.25" customHeight="1" x14ac:dyDescent="0.25">
      <c r="A37" s="38"/>
      <c r="B37" s="18" t="s">
        <v>337</v>
      </c>
      <c r="C37" s="50"/>
      <c r="D37" s="19">
        <f t="shared" ref="D37" si="28">E37+F37+G37</f>
        <v>11316</v>
      </c>
      <c r="E37" s="19">
        <v>0</v>
      </c>
      <c r="F37" s="19">
        <v>10523.8</v>
      </c>
      <c r="G37" s="19">
        <v>792.2</v>
      </c>
      <c r="H37" s="19">
        <v>0</v>
      </c>
      <c r="I37" s="19">
        <f t="shared" ref="I37" si="29">J37+K37+L37</f>
        <v>11316</v>
      </c>
      <c r="J37" s="19">
        <v>0</v>
      </c>
      <c r="K37" s="19">
        <v>10523.8</v>
      </c>
      <c r="L37" s="19">
        <v>792.2</v>
      </c>
      <c r="M37" s="19">
        <v>0</v>
      </c>
      <c r="N37" s="19">
        <f t="shared" ref="N37" si="30">I37/D37*100</f>
        <v>100</v>
      </c>
      <c r="O37" s="19">
        <v>0</v>
      </c>
      <c r="P37" s="19">
        <f t="shared" ref="P37" si="31">K37/F37*100</f>
        <v>100</v>
      </c>
      <c r="Q37" s="19">
        <f t="shared" ref="Q37" si="32">L37/G37*100</f>
        <v>100</v>
      </c>
      <c r="R37" s="19">
        <v>0</v>
      </c>
    </row>
    <row r="38" spans="1:18" s="28" customFormat="1" ht="186.75" customHeight="1" x14ac:dyDescent="0.25">
      <c r="A38" s="38"/>
      <c r="B38" s="18" t="s">
        <v>338</v>
      </c>
      <c r="C38" s="50"/>
      <c r="D38" s="19">
        <f t="shared" ref="D38" si="33">E38+F38+G38</f>
        <v>5820.4</v>
      </c>
      <c r="E38" s="19">
        <v>0</v>
      </c>
      <c r="F38" s="19">
        <v>5412.9</v>
      </c>
      <c r="G38" s="19">
        <v>407.5</v>
      </c>
      <c r="H38" s="19">
        <v>0</v>
      </c>
      <c r="I38" s="19">
        <f t="shared" ref="I38" si="34">J38+K38+L38</f>
        <v>5820.4</v>
      </c>
      <c r="J38" s="19">
        <v>0</v>
      </c>
      <c r="K38" s="19">
        <v>5412.9</v>
      </c>
      <c r="L38" s="19">
        <v>407.5</v>
      </c>
      <c r="M38" s="19">
        <v>0</v>
      </c>
      <c r="N38" s="19">
        <f t="shared" ref="N38" si="35">I38/D38*100</f>
        <v>100</v>
      </c>
      <c r="O38" s="19">
        <v>0</v>
      </c>
      <c r="P38" s="19">
        <f t="shared" ref="P38" si="36">K38/F38*100</f>
        <v>100</v>
      </c>
      <c r="Q38" s="19">
        <f t="shared" ref="Q38" si="37">L38/G38*100</f>
        <v>100</v>
      </c>
      <c r="R38" s="19">
        <v>0</v>
      </c>
    </row>
    <row r="39" spans="1:18" s="28" customFormat="1" ht="41.25" customHeight="1" x14ac:dyDescent="0.25">
      <c r="A39" s="38"/>
      <c r="B39" s="29" t="s">
        <v>284</v>
      </c>
      <c r="C39" s="50"/>
      <c r="D39" s="19">
        <f t="shared" si="21"/>
        <v>10538.4</v>
      </c>
      <c r="E39" s="19">
        <v>0</v>
      </c>
      <c r="F39" s="19">
        <v>0</v>
      </c>
      <c r="G39" s="19">
        <v>10538.4</v>
      </c>
      <c r="H39" s="19">
        <v>0</v>
      </c>
      <c r="I39" s="19">
        <f t="shared" si="22"/>
        <v>10429.6</v>
      </c>
      <c r="J39" s="19">
        <v>0</v>
      </c>
      <c r="K39" s="19">
        <v>0</v>
      </c>
      <c r="L39" s="19">
        <v>10429.6</v>
      </c>
      <c r="M39" s="19">
        <v>0</v>
      </c>
      <c r="N39" s="19">
        <f t="shared" si="23"/>
        <v>98.967585212176417</v>
      </c>
      <c r="O39" s="19">
        <v>0</v>
      </c>
      <c r="P39" s="19">
        <v>0</v>
      </c>
      <c r="Q39" s="19">
        <f t="shared" si="24"/>
        <v>98.967585212176417</v>
      </c>
      <c r="R39" s="19">
        <v>0</v>
      </c>
    </row>
    <row r="40" spans="1:18" s="28" customFormat="1" ht="40.5" customHeight="1" x14ac:dyDescent="0.25">
      <c r="A40" s="38"/>
      <c r="B40" s="29" t="s">
        <v>202</v>
      </c>
      <c r="C40" s="50"/>
      <c r="D40" s="19">
        <f t="shared" si="21"/>
        <v>8731.6</v>
      </c>
      <c r="E40" s="19">
        <v>0</v>
      </c>
      <c r="F40" s="19">
        <v>0</v>
      </c>
      <c r="G40" s="19">
        <v>8731.6</v>
      </c>
      <c r="H40" s="19">
        <v>0</v>
      </c>
      <c r="I40" s="19">
        <f t="shared" si="22"/>
        <v>8731.6</v>
      </c>
      <c r="J40" s="19">
        <v>0</v>
      </c>
      <c r="K40" s="19">
        <v>0</v>
      </c>
      <c r="L40" s="19">
        <v>8731.6</v>
      </c>
      <c r="M40" s="19">
        <v>0</v>
      </c>
      <c r="N40" s="19">
        <f t="shared" si="23"/>
        <v>100</v>
      </c>
      <c r="O40" s="19">
        <v>0</v>
      </c>
      <c r="P40" s="19">
        <v>0</v>
      </c>
      <c r="Q40" s="19">
        <f t="shared" si="24"/>
        <v>100</v>
      </c>
      <c r="R40" s="19">
        <v>0</v>
      </c>
    </row>
    <row r="41" spans="1:18" s="28" customFormat="1" ht="49.5" customHeight="1" x14ac:dyDescent="0.25">
      <c r="A41" s="38"/>
      <c r="B41" s="29" t="s">
        <v>291</v>
      </c>
      <c r="C41" s="50"/>
      <c r="D41" s="19">
        <f t="shared" si="21"/>
        <v>427.2</v>
      </c>
      <c r="E41" s="19">
        <v>0</v>
      </c>
      <c r="F41" s="19">
        <v>0</v>
      </c>
      <c r="G41" s="19">
        <v>427.2</v>
      </c>
      <c r="H41" s="19">
        <v>0</v>
      </c>
      <c r="I41" s="19">
        <f t="shared" si="22"/>
        <v>427.2</v>
      </c>
      <c r="J41" s="19">
        <v>0</v>
      </c>
      <c r="K41" s="19">
        <v>0</v>
      </c>
      <c r="L41" s="19">
        <v>427.2</v>
      </c>
      <c r="M41" s="19">
        <v>0</v>
      </c>
      <c r="N41" s="19">
        <f t="shared" si="23"/>
        <v>100</v>
      </c>
      <c r="O41" s="19">
        <v>0</v>
      </c>
      <c r="P41" s="19">
        <v>0</v>
      </c>
      <c r="Q41" s="19">
        <f t="shared" si="24"/>
        <v>100</v>
      </c>
      <c r="R41" s="19">
        <v>0</v>
      </c>
    </row>
    <row r="42" spans="1:18" s="28" customFormat="1" ht="41.25" customHeight="1" x14ac:dyDescent="0.25">
      <c r="A42" s="38"/>
      <c r="B42" s="29" t="s">
        <v>203</v>
      </c>
      <c r="C42" s="50"/>
      <c r="D42" s="19">
        <f t="shared" si="21"/>
        <v>5914.1</v>
      </c>
      <c r="E42" s="19">
        <v>0</v>
      </c>
      <c r="F42" s="19">
        <v>0</v>
      </c>
      <c r="G42" s="19">
        <v>5914.1</v>
      </c>
      <c r="H42" s="19">
        <v>0</v>
      </c>
      <c r="I42" s="19">
        <f t="shared" si="22"/>
        <v>5914.1</v>
      </c>
      <c r="J42" s="19">
        <v>0</v>
      </c>
      <c r="K42" s="19">
        <v>0</v>
      </c>
      <c r="L42" s="19">
        <v>5914.1</v>
      </c>
      <c r="M42" s="19">
        <v>0</v>
      </c>
      <c r="N42" s="19">
        <f t="shared" si="23"/>
        <v>100</v>
      </c>
      <c r="O42" s="19">
        <v>0</v>
      </c>
      <c r="P42" s="19">
        <v>0</v>
      </c>
      <c r="Q42" s="19">
        <f t="shared" si="24"/>
        <v>100</v>
      </c>
      <c r="R42" s="19">
        <v>0</v>
      </c>
    </row>
    <row r="43" spans="1:18" s="28" customFormat="1" ht="63" customHeight="1" x14ac:dyDescent="0.25">
      <c r="A43" s="38"/>
      <c r="B43" s="29" t="s">
        <v>339</v>
      </c>
      <c r="C43" s="50"/>
      <c r="D43" s="19">
        <f t="shared" si="21"/>
        <v>2100</v>
      </c>
      <c r="E43" s="19">
        <v>0</v>
      </c>
      <c r="F43" s="19">
        <v>0</v>
      </c>
      <c r="G43" s="19">
        <v>2100</v>
      </c>
      <c r="H43" s="19">
        <v>0</v>
      </c>
      <c r="I43" s="19">
        <f t="shared" si="22"/>
        <v>2082.1</v>
      </c>
      <c r="J43" s="19">
        <v>0</v>
      </c>
      <c r="K43" s="19">
        <v>0</v>
      </c>
      <c r="L43" s="19">
        <v>2082.1</v>
      </c>
      <c r="M43" s="19">
        <v>0</v>
      </c>
      <c r="N43" s="19">
        <f t="shared" si="23"/>
        <v>99.147619047619045</v>
      </c>
      <c r="O43" s="19">
        <v>0</v>
      </c>
      <c r="P43" s="19">
        <v>0</v>
      </c>
      <c r="Q43" s="19">
        <f t="shared" si="24"/>
        <v>99.147619047619045</v>
      </c>
      <c r="R43" s="19">
        <v>0</v>
      </c>
    </row>
    <row r="44" spans="1:18" s="28" customFormat="1" ht="73.5" customHeight="1" x14ac:dyDescent="0.25">
      <c r="A44" s="38"/>
      <c r="B44" s="29" t="s">
        <v>204</v>
      </c>
      <c r="C44" s="50"/>
      <c r="D44" s="19">
        <f t="shared" si="21"/>
        <v>2133.1999999999998</v>
      </c>
      <c r="E44" s="19">
        <v>0</v>
      </c>
      <c r="F44" s="19">
        <v>0</v>
      </c>
      <c r="G44" s="19">
        <v>2133.1999999999998</v>
      </c>
      <c r="H44" s="19">
        <v>0</v>
      </c>
      <c r="I44" s="19">
        <f t="shared" si="22"/>
        <v>2133.1999999999998</v>
      </c>
      <c r="J44" s="19">
        <v>0</v>
      </c>
      <c r="K44" s="19">
        <v>0</v>
      </c>
      <c r="L44" s="19">
        <v>2133.1999999999998</v>
      </c>
      <c r="M44" s="19">
        <v>0</v>
      </c>
      <c r="N44" s="19">
        <f t="shared" si="23"/>
        <v>100</v>
      </c>
      <c r="O44" s="19">
        <v>0</v>
      </c>
      <c r="P44" s="19">
        <v>0</v>
      </c>
      <c r="Q44" s="19">
        <f t="shared" si="24"/>
        <v>100</v>
      </c>
      <c r="R44" s="19">
        <v>0</v>
      </c>
    </row>
    <row r="45" spans="1:18" s="28" customFormat="1" ht="36.75" customHeight="1" x14ac:dyDescent="0.25">
      <c r="A45" s="38"/>
      <c r="B45" s="29" t="s">
        <v>205</v>
      </c>
      <c r="C45" s="50"/>
      <c r="D45" s="19">
        <f t="shared" si="21"/>
        <v>9920.1</v>
      </c>
      <c r="E45" s="19">
        <v>0</v>
      </c>
      <c r="F45" s="19">
        <v>0</v>
      </c>
      <c r="G45" s="19">
        <v>9920.1</v>
      </c>
      <c r="H45" s="19">
        <v>0</v>
      </c>
      <c r="I45" s="19">
        <f t="shared" si="22"/>
        <v>9920.1</v>
      </c>
      <c r="J45" s="19">
        <v>0</v>
      </c>
      <c r="K45" s="19">
        <v>0</v>
      </c>
      <c r="L45" s="19">
        <v>9920.1</v>
      </c>
      <c r="M45" s="19">
        <v>0</v>
      </c>
      <c r="N45" s="19">
        <f t="shared" si="23"/>
        <v>100</v>
      </c>
      <c r="O45" s="19">
        <v>0</v>
      </c>
      <c r="P45" s="19">
        <v>0</v>
      </c>
      <c r="Q45" s="19">
        <f t="shared" si="24"/>
        <v>100</v>
      </c>
      <c r="R45" s="19">
        <v>0</v>
      </c>
    </row>
    <row r="46" spans="1:18" s="28" customFormat="1" ht="50.25" customHeight="1" x14ac:dyDescent="0.25">
      <c r="A46" s="38"/>
      <c r="B46" s="29" t="s">
        <v>206</v>
      </c>
      <c r="C46" s="50"/>
      <c r="D46" s="19">
        <f t="shared" si="21"/>
        <v>67518.100000000006</v>
      </c>
      <c r="E46" s="19">
        <v>0</v>
      </c>
      <c r="F46" s="19">
        <v>7380</v>
      </c>
      <c r="G46" s="19">
        <v>60138.1</v>
      </c>
      <c r="H46" s="19">
        <v>0</v>
      </c>
      <c r="I46" s="19">
        <f t="shared" si="22"/>
        <v>67090.399999999994</v>
      </c>
      <c r="J46" s="19">
        <v>0</v>
      </c>
      <c r="K46" s="19">
        <v>7380</v>
      </c>
      <c r="L46" s="19">
        <v>59710.400000000001</v>
      </c>
      <c r="M46" s="19">
        <v>0</v>
      </c>
      <c r="N46" s="19">
        <f t="shared" si="23"/>
        <v>99.366540231434215</v>
      </c>
      <c r="O46" s="19">
        <v>0</v>
      </c>
      <c r="P46" s="19">
        <f t="shared" si="25"/>
        <v>100</v>
      </c>
      <c r="Q46" s="19">
        <f t="shared" si="24"/>
        <v>99.288803603705475</v>
      </c>
      <c r="R46" s="19">
        <v>0</v>
      </c>
    </row>
    <row r="47" spans="1:18" s="28" customFormat="1" ht="42" customHeight="1" x14ac:dyDescent="0.25">
      <c r="A47" s="38"/>
      <c r="B47" s="29" t="s">
        <v>207</v>
      </c>
      <c r="C47" s="50"/>
      <c r="D47" s="19">
        <f t="shared" ref="D47" si="38">E47+F47+G47</f>
        <v>92.6</v>
      </c>
      <c r="E47" s="19">
        <v>0</v>
      </c>
      <c r="F47" s="19">
        <v>0</v>
      </c>
      <c r="G47" s="19">
        <v>92.6</v>
      </c>
      <c r="H47" s="19">
        <v>0</v>
      </c>
      <c r="I47" s="19">
        <f t="shared" ref="I47" si="39">J47+K47+L47</f>
        <v>91.5</v>
      </c>
      <c r="J47" s="19">
        <v>0</v>
      </c>
      <c r="K47" s="19">
        <v>0</v>
      </c>
      <c r="L47" s="19">
        <v>91.5</v>
      </c>
      <c r="M47" s="19">
        <v>0</v>
      </c>
      <c r="N47" s="19">
        <f t="shared" ref="N47" si="40">I47/D47*100</f>
        <v>98.812095032397423</v>
      </c>
      <c r="O47" s="19">
        <v>0</v>
      </c>
      <c r="P47" s="19">
        <v>0</v>
      </c>
      <c r="Q47" s="19">
        <f t="shared" ref="Q47" si="41">L47/G47*100</f>
        <v>98.812095032397423</v>
      </c>
      <c r="R47" s="19">
        <v>0</v>
      </c>
    </row>
    <row r="48" spans="1:18" s="15" customFormat="1" ht="38.25" customHeight="1" x14ac:dyDescent="0.25">
      <c r="A48" s="12">
        <v>3</v>
      </c>
      <c r="B48" s="12" t="s">
        <v>16</v>
      </c>
      <c r="C48" s="13" t="s">
        <v>56</v>
      </c>
      <c r="D48" s="14">
        <f t="shared" ref="D48:L48" si="42">D49+D78+D83+D86+D91</f>
        <v>156243.29999999999</v>
      </c>
      <c r="E48" s="14">
        <f t="shared" si="42"/>
        <v>28.8</v>
      </c>
      <c r="F48" s="14">
        <f t="shared" si="42"/>
        <v>907.1</v>
      </c>
      <c r="G48" s="14">
        <f t="shared" si="42"/>
        <v>155307.4</v>
      </c>
      <c r="H48" s="14">
        <f t="shared" si="42"/>
        <v>0</v>
      </c>
      <c r="I48" s="14">
        <f t="shared" si="42"/>
        <v>156222.09999999998</v>
      </c>
      <c r="J48" s="14">
        <f t="shared" si="42"/>
        <v>28.8</v>
      </c>
      <c r="K48" s="14">
        <f t="shared" si="42"/>
        <v>907.1</v>
      </c>
      <c r="L48" s="14">
        <f t="shared" si="42"/>
        <v>155286.20000000001</v>
      </c>
      <c r="M48" s="14">
        <v>0</v>
      </c>
      <c r="N48" s="14">
        <f>I48/D48*100</f>
        <v>99.986431418179194</v>
      </c>
      <c r="O48" s="14">
        <f>J48/E48*100</f>
        <v>100</v>
      </c>
      <c r="P48" s="14">
        <f>K48/F48*100</f>
        <v>100</v>
      </c>
      <c r="Q48" s="14">
        <f>L48/G48*100</f>
        <v>99.986349652366869</v>
      </c>
      <c r="R48" s="14">
        <v>0</v>
      </c>
    </row>
    <row r="49" spans="1:18" s="25" customFormat="1" ht="26.25" customHeight="1" x14ac:dyDescent="0.25">
      <c r="A49" s="23"/>
      <c r="B49" s="23" t="s">
        <v>81</v>
      </c>
      <c r="C49" s="48" t="s">
        <v>56</v>
      </c>
      <c r="D49" s="24">
        <f>D50+D51+D52+D53+D54+D55+D56+D57+D58+D59+D60+D61+D62+D63+D64+D65+D66+D67+D68+D69+D70+D71+D72+D73+D74+D75+D77+D76</f>
        <v>9437</v>
      </c>
      <c r="E49" s="24">
        <f t="shared" ref="E49:M49" si="43">E50+E51+E52+E53+E54+E55+E56+E57+E58+E59+E60+E61+E62+E63+E64+E65+E66+E67+E68+E69+E70+E71+E72+E73+E74+E75+E77+E76</f>
        <v>28.8</v>
      </c>
      <c r="F49" s="24">
        <f t="shared" si="43"/>
        <v>9.1</v>
      </c>
      <c r="G49" s="24">
        <f t="shared" si="43"/>
        <v>9399.1</v>
      </c>
      <c r="H49" s="24">
        <f t="shared" si="43"/>
        <v>0</v>
      </c>
      <c r="I49" s="24">
        <f t="shared" si="43"/>
        <v>9437</v>
      </c>
      <c r="J49" s="24">
        <f t="shared" si="43"/>
        <v>28.8</v>
      </c>
      <c r="K49" s="24">
        <f t="shared" si="43"/>
        <v>9.1</v>
      </c>
      <c r="L49" s="24">
        <f t="shared" si="43"/>
        <v>9399.1</v>
      </c>
      <c r="M49" s="24">
        <f t="shared" si="43"/>
        <v>0</v>
      </c>
      <c r="N49" s="24">
        <f t="shared" ref="N49:Q91" si="44">I49/D49*100</f>
        <v>100</v>
      </c>
      <c r="O49" s="24">
        <f t="shared" si="44"/>
        <v>100</v>
      </c>
      <c r="P49" s="24">
        <f t="shared" si="44"/>
        <v>100</v>
      </c>
      <c r="Q49" s="24">
        <f t="shared" si="44"/>
        <v>100</v>
      </c>
      <c r="R49" s="24">
        <v>0</v>
      </c>
    </row>
    <row r="50" spans="1:18" s="25" customFormat="1" ht="24.75" customHeight="1" x14ac:dyDescent="0.25">
      <c r="A50" s="23"/>
      <c r="B50" s="29" t="s">
        <v>228</v>
      </c>
      <c r="C50" s="48"/>
      <c r="D50" s="27">
        <f t="shared" si="5"/>
        <v>5</v>
      </c>
      <c r="E50" s="27">
        <v>0</v>
      </c>
      <c r="F50" s="27">
        <v>0</v>
      </c>
      <c r="G50" s="27">
        <v>5</v>
      </c>
      <c r="H50" s="27">
        <v>0</v>
      </c>
      <c r="I50" s="27">
        <f t="shared" ref="I50:I77" si="45">J50+K50+L50</f>
        <v>5</v>
      </c>
      <c r="J50" s="27">
        <v>0</v>
      </c>
      <c r="K50" s="27">
        <v>0</v>
      </c>
      <c r="L50" s="27">
        <v>5</v>
      </c>
      <c r="M50" s="27">
        <v>0</v>
      </c>
      <c r="N50" s="27">
        <f t="shared" si="44"/>
        <v>100</v>
      </c>
      <c r="O50" s="27">
        <v>0</v>
      </c>
      <c r="P50" s="27">
        <v>0</v>
      </c>
      <c r="Q50" s="27">
        <f t="shared" si="44"/>
        <v>100</v>
      </c>
      <c r="R50" s="27">
        <v>0</v>
      </c>
    </row>
    <row r="51" spans="1:18" s="25" customFormat="1" ht="35.25" customHeight="1" x14ac:dyDescent="0.25">
      <c r="A51" s="23"/>
      <c r="B51" s="29" t="s">
        <v>262</v>
      </c>
      <c r="C51" s="48"/>
      <c r="D51" s="27">
        <f t="shared" si="5"/>
        <v>600</v>
      </c>
      <c r="E51" s="27">
        <v>0</v>
      </c>
      <c r="F51" s="27">
        <v>0</v>
      </c>
      <c r="G51" s="27">
        <v>600</v>
      </c>
      <c r="H51" s="27">
        <v>0</v>
      </c>
      <c r="I51" s="27">
        <f t="shared" si="45"/>
        <v>600</v>
      </c>
      <c r="J51" s="27">
        <v>0</v>
      </c>
      <c r="K51" s="27">
        <v>0</v>
      </c>
      <c r="L51" s="27">
        <v>600</v>
      </c>
      <c r="M51" s="27">
        <v>0</v>
      </c>
      <c r="N51" s="27">
        <f t="shared" si="44"/>
        <v>100</v>
      </c>
      <c r="O51" s="27">
        <v>0</v>
      </c>
      <c r="P51" s="27">
        <v>0</v>
      </c>
      <c r="Q51" s="27">
        <f t="shared" si="44"/>
        <v>100</v>
      </c>
      <c r="R51" s="27">
        <v>0</v>
      </c>
    </row>
    <row r="52" spans="1:18" s="25" customFormat="1" ht="28.5" customHeight="1" x14ac:dyDescent="0.25">
      <c r="A52" s="23"/>
      <c r="B52" s="29" t="s">
        <v>233</v>
      </c>
      <c r="C52" s="48"/>
      <c r="D52" s="27">
        <f t="shared" si="5"/>
        <v>1284.0999999999999</v>
      </c>
      <c r="E52" s="27">
        <v>0</v>
      </c>
      <c r="F52" s="27">
        <v>0</v>
      </c>
      <c r="G52" s="27">
        <v>1284.0999999999999</v>
      </c>
      <c r="H52" s="27">
        <v>0</v>
      </c>
      <c r="I52" s="27">
        <f t="shared" si="45"/>
        <v>1284.0999999999999</v>
      </c>
      <c r="J52" s="27">
        <v>0</v>
      </c>
      <c r="K52" s="27">
        <v>0</v>
      </c>
      <c r="L52" s="27">
        <v>1284.0999999999999</v>
      </c>
      <c r="M52" s="27">
        <v>0</v>
      </c>
      <c r="N52" s="27">
        <f t="shared" si="44"/>
        <v>100</v>
      </c>
      <c r="O52" s="27">
        <v>0</v>
      </c>
      <c r="P52" s="27">
        <v>0</v>
      </c>
      <c r="Q52" s="27">
        <f t="shared" si="44"/>
        <v>100</v>
      </c>
      <c r="R52" s="27">
        <v>0</v>
      </c>
    </row>
    <row r="53" spans="1:18" s="25" customFormat="1" ht="38.25" customHeight="1" x14ac:dyDescent="0.25">
      <c r="A53" s="23"/>
      <c r="B53" s="18" t="s">
        <v>263</v>
      </c>
      <c r="C53" s="48"/>
      <c r="D53" s="27">
        <f t="shared" si="5"/>
        <v>150</v>
      </c>
      <c r="E53" s="27">
        <v>0</v>
      </c>
      <c r="F53" s="27">
        <v>0</v>
      </c>
      <c r="G53" s="27">
        <v>150</v>
      </c>
      <c r="H53" s="27">
        <v>0</v>
      </c>
      <c r="I53" s="27">
        <f t="shared" si="45"/>
        <v>150</v>
      </c>
      <c r="J53" s="27">
        <v>0</v>
      </c>
      <c r="K53" s="27">
        <v>0</v>
      </c>
      <c r="L53" s="27">
        <v>150</v>
      </c>
      <c r="M53" s="27">
        <v>0</v>
      </c>
      <c r="N53" s="27">
        <f t="shared" si="44"/>
        <v>100</v>
      </c>
      <c r="O53" s="27">
        <v>0</v>
      </c>
      <c r="P53" s="27">
        <v>0</v>
      </c>
      <c r="Q53" s="27">
        <f t="shared" si="44"/>
        <v>100</v>
      </c>
      <c r="R53" s="27">
        <v>0</v>
      </c>
    </row>
    <row r="54" spans="1:18" s="25" customFormat="1" ht="36.75" customHeight="1" x14ac:dyDescent="0.25">
      <c r="A54" s="23"/>
      <c r="B54" s="29" t="s">
        <v>234</v>
      </c>
      <c r="C54" s="48"/>
      <c r="D54" s="27">
        <f t="shared" si="5"/>
        <v>17</v>
      </c>
      <c r="E54" s="27">
        <v>0</v>
      </c>
      <c r="F54" s="27">
        <v>0</v>
      </c>
      <c r="G54" s="27">
        <v>17</v>
      </c>
      <c r="H54" s="27">
        <v>0</v>
      </c>
      <c r="I54" s="27">
        <f t="shared" si="45"/>
        <v>17</v>
      </c>
      <c r="J54" s="27">
        <v>0</v>
      </c>
      <c r="K54" s="27">
        <v>0</v>
      </c>
      <c r="L54" s="27">
        <v>17</v>
      </c>
      <c r="M54" s="27">
        <v>0</v>
      </c>
      <c r="N54" s="27">
        <f t="shared" si="44"/>
        <v>100</v>
      </c>
      <c r="O54" s="27">
        <v>0</v>
      </c>
      <c r="P54" s="27">
        <v>0</v>
      </c>
      <c r="Q54" s="27">
        <f t="shared" si="44"/>
        <v>100</v>
      </c>
      <c r="R54" s="27">
        <v>0</v>
      </c>
    </row>
    <row r="55" spans="1:18" s="25" customFormat="1" ht="52.5" customHeight="1" x14ac:dyDescent="0.25">
      <c r="A55" s="23"/>
      <c r="B55" s="29" t="s">
        <v>264</v>
      </c>
      <c r="C55" s="48"/>
      <c r="D55" s="27">
        <f t="shared" si="5"/>
        <v>100</v>
      </c>
      <c r="E55" s="27">
        <v>0</v>
      </c>
      <c r="F55" s="27">
        <v>0</v>
      </c>
      <c r="G55" s="27">
        <v>100</v>
      </c>
      <c r="H55" s="27">
        <v>0</v>
      </c>
      <c r="I55" s="27">
        <f t="shared" si="45"/>
        <v>100</v>
      </c>
      <c r="J55" s="27">
        <v>0</v>
      </c>
      <c r="K55" s="27">
        <v>0</v>
      </c>
      <c r="L55" s="27">
        <v>100</v>
      </c>
      <c r="M55" s="27">
        <v>0</v>
      </c>
      <c r="N55" s="27">
        <f t="shared" si="44"/>
        <v>100</v>
      </c>
      <c r="O55" s="27">
        <v>0</v>
      </c>
      <c r="P55" s="27">
        <v>0</v>
      </c>
      <c r="Q55" s="27">
        <f t="shared" si="44"/>
        <v>100</v>
      </c>
      <c r="R55" s="27">
        <v>0</v>
      </c>
    </row>
    <row r="56" spans="1:18" s="25" customFormat="1" ht="51.75" customHeight="1" x14ac:dyDescent="0.25">
      <c r="A56" s="23"/>
      <c r="B56" s="29" t="s">
        <v>265</v>
      </c>
      <c r="C56" s="48"/>
      <c r="D56" s="27">
        <f t="shared" si="5"/>
        <v>150</v>
      </c>
      <c r="E56" s="27">
        <v>0</v>
      </c>
      <c r="F56" s="27">
        <v>0</v>
      </c>
      <c r="G56" s="27">
        <v>150</v>
      </c>
      <c r="H56" s="27">
        <v>0</v>
      </c>
      <c r="I56" s="27">
        <f t="shared" si="45"/>
        <v>150</v>
      </c>
      <c r="J56" s="27">
        <v>0</v>
      </c>
      <c r="K56" s="27">
        <v>0</v>
      </c>
      <c r="L56" s="27">
        <v>150</v>
      </c>
      <c r="M56" s="27">
        <v>0</v>
      </c>
      <c r="N56" s="27">
        <f t="shared" si="44"/>
        <v>100</v>
      </c>
      <c r="O56" s="27">
        <v>0</v>
      </c>
      <c r="P56" s="27">
        <v>0</v>
      </c>
      <c r="Q56" s="27">
        <f t="shared" si="44"/>
        <v>100</v>
      </c>
      <c r="R56" s="27">
        <v>0</v>
      </c>
    </row>
    <row r="57" spans="1:18" s="25" customFormat="1" ht="44.25" customHeight="1" x14ac:dyDescent="0.25">
      <c r="A57" s="23"/>
      <c r="B57" s="29" t="s">
        <v>266</v>
      </c>
      <c r="C57" s="48"/>
      <c r="D57" s="27">
        <f t="shared" si="5"/>
        <v>200</v>
      </c>
      <c r="E57" s="27">
        <v>0</v>
      </c>
      <c r="F57" s="27">
        <v>0</v>
      </c>
      <c r="G57" s="27">
        <v>200</v>
      </c>
      <c r="H57" s="27">
        <v>0</v>
      </c>
      <c r="I57" s="27">
        <f t="shared" si="45"/>
        <v>200</v>
      </c>
      <c r="J57" s="27">
        <v>0</v>
      </c>
      <c r="K57" s="27">
        <v>0</v>
      </c>
      <c r="L57" s="27">
        <v>200</v>
      </c>
      <c r="M57" s="27">
        <v>0</v>
      </c>
      <c r="N57" s="27">
        <f t="shared" si="44"/>
        <v>100</v>
      </c>
      <c r="O57" s="27">
        <v>0</v>
      </c>
      <c r="P57" s="27">
        <v>0</v>
      </c>
      <c r="Q57" s="27">
        <f t="shared" si="44"/>
        <v>100</v>
      </c>
      <c r="R57" s="27">
        <v>0</v>
      </c>
    </row>
    <row r="58" spans="1:18" s="25" customFormat="1" ht="50.25" customHeight="1" x14ac:dyDescent="0.25">
      <c r="A58" s="23"/>
      <c r="B58" s="29" t="s">
        <v>267</v>
      </c>
      <c r="C58" s="48"/>
      <c r="D58" s="27">
        <f t="shared" si="5"/>
        <v>50</v>
      </c>
      <c r="E58" s="27">
        <v>0</v>
      </c>
      <c r="F58" s="27">
        <v>0</v>
      </c>
      <c r="G58" s="27">
        <v>50</v>
      </c>
      <c r="H58" s="27">
        <v>0</v>
      </c>
      <c r="I58" s="27">
        <f t="shared" si="45"/>
        <v>50</v>
      </c>
      <c r="J58" s="27">
        <v>0</v>
      </c>
      <c r="K58" s="27">
        <v>0</v>
      </c>
      <c r="L58" s="27">
        <v>50</v>
      </c>
      <c r="M58" s="27">
        <v>0</v>
      </c>
      <c r="N58" s="27">
        <f t="shared" si="44"/>
        <v>100</v>
      </c>
      <c r="O58" s="27">
        <v>0</v>
      </c>
      <c r="P58" s="27">
        <v>0</v>
      </c>
      <c r="Q58" s="27">
        <f t="shared" si="44"/>
        <v>100</v>
      </c>
      <c r="R58" s="27">
        <v>0</v>
      </c>
    </row>
    <row r="59" spans="1:18" s="25" customFormat="1" ht="38.25" customHeight="1" x14ac:dyDescent="0.25">
      <c r="A59" s="23"/>
      <c r="B59" s="29" t="s">
        <v>268</v>
      </c>
      <c r="C59" s="48"/>
      <c r="D59" s="27">
        <f t="shared" si="5"/>
        <v>100</v>
      </c>
      <c r="E59" s="27">
        <v>0</v>
      </c>
      <c r="F59" s="27">
        <v>0</v>
      </c>
      <c r="G59" s="27">
        <v>100</v>
      </c>
      <c r="H59" s="27">
        <v>0</v>
      </c>
      <c r="I59" s="27">
        <f t="shared" si="45"/>
        <v>100</v>
      </c>
      <c r="J59" s="27">
        <v>0</v>
      </c>
      <c r="K59" s="27">
        <v>0</v>
      </c>
      <c r="L59" s="27">
        <v>100</v>
      </c>
      <c r="M59" s="27">
        <v>0</v>
      </c>
      <c r="N59" s="27">
        <f t="shared" si="44"/>
        <v>100</v>
      </c>
      <c r="O59" s="27">
        <v>0</v>
      </c>
      <c r="P59" s="27">
        <v>0</v>
      </c>
      <c r="Q59" s="27">
        <f t="shared" si="44"/>
        <v>100</v>
      </c>
      <c r="R59" s="27">
        <v>0</v>
      </c>
    </row>
    <row r="60" spans="1:18" s="25" customFormat="1" ht="36" customHeight="1" x14ac:dyDescent="0.25">
      <c r="A60" s="23"/>
      <c r="B60" s="29" t="s">
        <v>239</v>
      </c>
      <c r="C60" s="48"/>
      <c r="D60" s="27">
        <f t="shared" si="5"/>
        <v>50</v>
      </c>
      <c r="E60" s="27">
        <v>0</v>
      </c>
      <c r="F60" s="27">
        <v>0</v>
      </c>
      <c r="G60" s="27">
        <v>50</v>
      </c>
      <c r="H60" s="27">
        <v>0</v>
      </c>
      <c r="I60" s="27">
        <f t="shared" si="45"/>
        <v>50</v>
      </c>
      <c r="J60" s="27">
        <v>0</v>
      </c>
      <c r="K60" s="27">
        <v>0</v>
      </c>
      <c r="L60" s="27">
        <v>50</v>
      </c>
      <c r="M60" s="27">
        <v>0</v>
      </c>
      <c r="N60" s="27">
        <f t="shared" si="44"/>
        <v>100</v>
      </c>
      <c r="O60" s="27">
        <v>0</v>
      </c>
      <c r="P60" s="27">
        <v>0</v>
      </c>
      <c r="Q60" s="27">
        <f t="shared" si="44"/>
        <v>100</v>
      </c>
      <c r="R60" s="27">
        <v>0</v>
      </c>
    </row>
    <row r="61" spans="1:18" s="25" customFormat="1" ht="51" customHeight="1" x14ac:dyDescent="0.25">
      <c r="A61" s="23"/>
      <c r="B61" s="29" t="s">
        <v>269</v>
      </c>
      <c r="C61" s="48"/>
      <c r="D61" s="27">
        <f t="shared" si="5"/>
        <v>38</v>
      </c>
      <c r="E61" s="27">
        <v>0</v>
      </c>
      <c r="F61" s="27">
        <v>0</v>
      </c>
      <c r="G61" s="27">
        <v>38</v>
      </c>
      <c r="H61" s="27">
        <v>0</v>
      </c>
      <c r="I61" s="27">
        <f t="shared" si="45"/>
        <v>38</v>
      </c>
      <c r="J61" s="27">
        <v>0</v>
      </c>
      <c r="K61" s="27">
        <v>0</v>
      </c>
      <c r="L61" s="27">
        <v>38</v>
      </c>
      <c r="M61" s="27">
        <v>0</v>
      </c>
      <c r="N61" s="27">
        <f t="shared" si="44"/>
        <v>100</v>
      </c>
      <c r="O61" s="27">
        <v>0</v>
      </c>
      <c r="P61" s="27">
        <v>0</v>
      </c>
      <c r="Q61" s="27">
        <f t="shared" si="44"/>
        <v>100</v>
      </c>
      <c r="R61" s="27">
        <v>0</v>
      </c>
    </row>
    <row r="62" spans="1:18" s="25" customFormat="1" ht="38.25" customHeight="1" x14ac:dyDescent="0.25">
      <c r="A62" s="23"/>
      <c r="B62" s="29" t="s">
        <v>236</v>
      </c>
      <c r="C62" s="48"/>
      <c r="D62" s="27">
        <f t="shared" si="5"/>
        <v>90</v>
      </c>
      <c r="E62" s="27">
        <v>0</v>
      </c>
      <c r="F62" s="27">
        <v>0</v>
      </c>
      <c r="G62" s="27">
        <v>90</v>
      </c>
      <c r="H62" s="27">
        <v>0</v>
      </c>
      <c r="I62" s="27">
        <f t="shared" si="45"/>
        <v>90</v>
      </c>
      <c r="J62" s="27">
        <v>0</v>
      </c>
      <c r="K62" s="27">
        <v>0</v>
      </c>
      <c r="L62" s="27">
        <v>90</v>
      </c>
      <c r="M62" s="27">
        <v>0</v>
      </c>
      <c r="N62" s="27">
        <f t="shared" si="44"/>
        <v>100</v>
      </c>
      <c r="O62" s="27">
        <v>0</v>
      </c>
      <c r="P62" s="27">
        <v>0</v>
      </c>
      <c r="Q62" s="27">
        <f t="shared" si="44"/>
        <v>100</v>
      </c>
      <c r="R62" s="27">
        <v>0</v>
      </c>
    </row>
    <row r="63" spans="1:18" s="25" customFormat="1" ht="28.5" customHeight="1" x14ac:dyDescent="0.25">
      <c r="A63" s="23"/>
      <c r="B63" s="29" t="s">
        <v>237</v>
      </c>
      <c r="C63" s="48"/>
      <c r="D63" s="27">
        <f t="shared" si="5"/>
        <v>10</v>
      </c>
      <c r="E63" s="27">
        <v>0</v>
      </c>
      <c r="F63" s="27">
        <v>0</v>
      </c>
      <c r="G63" s="27">
        <v>10</v>
      </c>
      <c r="H63" s="27">
        <v>0</v>
      </c>
      <c r="I63" s="27">
        <f t="shared" si="45"/>
        <v>10</v>
      </c>
      <c r="J63" s="27">
        <v>0</v>
      </c>
      <c r="K63" s="27">
        <v>0</v>
      </c>
      <c r="L63" s="27">
        <v>10</v>
      </c>
      <c r="M63" s="27">
        <v>0</v>
      </c>
      <c r="N63" s="27">
        <f t="shared" si="44"/>
        <v>100</v>
      </c>
      <c r="O63" s="27">
        <v>0</v>
      </c>
      <c r="P63" s="27">
        <v>0</v>
      </c>
      <c r="Q63" s="27">
        <f t="shared" si="44"/>
        <v>100</v>
      </c>
      <c r="R63" s="27">
        <v>0</v>
      </c>
    </row>
    <row r="64" spans="1:18" s="25" customFormat="1" ht="27" customHeight="1" x14ac:dyDescent="0.25">
      <c r="A64" s="23"/>
      <c r="B64" s="29" t="s">
        <v>229</v>
      </c>
      <c r="C64" s="48"/>
      <c r="D64" s="27">
        <f t="shared" si="5"/>
        <v>51</v>
      </c>
      <c r="E64" s="27">
        <v>0</v>
      </c>
      <c r="F64" s="27">
        <v>0</v>
      </c>
      <c r="G64" s="27">
        <v>51</v>
      </c>
      <c r="H64" s="27">
        <v>0</v>
      </c>
      <c r="I64" s="27">
        <f t="shared" si="45"/>
        <v>51</v>
      </c>
      <c r="J64" s="27">
        <v>0</v>
      </c>
      <c r="K64" s="27">
        <v>0</v>
      </c>
      <c r="L64" s="27">
        <v>51</v>
      </c>
      <c r="M64" s="27">
        <v>0</v>
      </c>
      <c r="N64" s="27">
        <f t="shared" si="44"/>
        <v>100</v>
      </c>
      <c r="O64" s="27">
        <v>0</v>
      </c>
      <c r="P64" s="27">
        <v>0</v>
      </c>
      <c r="Q64" s="27">
        <f t="shared" si="44"/>
        <v>100</v>
      </c>
      <c r="R64" s="27">
        <v>0</v>
      </c>
    </row>
    <row r="65" spans="1:18" s="25" customFormat="1" ht="27.75" customHeight="1" x14ac:dyDescent="0.25">
      <c r="A65" s="23"/>
      <c r="B65" s="29" t="s">
        <v>270</v>
      </c>
      <c r="C65" s="48"/>
      <c r="D65" s="27">
        <f t="shared" si="5"/>
        <v>688.2</v>
      </c>
      <c r="E65" s="27">
        <v>0</v>
      </c>
      <c r="F65" s="27">
        <v>0</v>
      </c>
      <c r="G65" s="27">
        <v>688.2</v>
      </c>
      <c r="H65" s="27">
        <v>0</v>
      </c>
      <c r="I65" s="27">
        <f t="shared" si="45"/>
        <v>688.2</v>
      </c>
      <c r="J65" s="27">
        <v>0</v>
      </c>
      <c r="K65" s="27">
        <v>0</v>
      </c>
      <c r="L65" s="27">
        <v>688.2</v>
      </c>
      <c r="M65" s="27">
        <v>0</v>
      </c>
      <c r="N65" s="27">
        <f t="shared" si="44"/>
        <v>100</v>
      </c>
      <c r="O65" s="27">
        <v>0</v>
      </c>
      <c r="P65" s="27">
        <v>0</v>
      </c>
      <c r="Q65" s="27">
        <f t="shared" si="44"/>
        <v>100</v>
      </c>
      <c r="R65" s="27">
        <v>0</v>
      </c>
    </row>
    <row r="66" spans="1:18" s="25" customFormat="1" ht="51.75" customHeight="1" x14ac:dyDescent="0.25">
      <c r="A66" s="23"/>
      <c r="B66" s="29" t="s">
        <v>230</v>
      </c>
      <c r="C66" s="48"/>
      <c r="D66" s="27">
        <f t="shared" si="5"/>
        <v>150</v>
      </c>
      <c r="E66" s="27">
        <v>0</v>
      </c>
      <c r="F66" s="27">
        <v>0</v>
      </c>
      <c r="G66" s="27">
        <v>150</v>
      </c>
      <c r="H66" s="27">
        <v>0</v>
      </c>
      <c r="I66" s="27">
        <f t="shared" si="45"/>
        <v>150</v>
      </c>
      <c r="J66" s="27">
        <v>0</v>
      </c>
      <c r="K66" s="27">
        <v>0</v>
      </c>
      <c r="L66" s="27">
        <v>150</v>
      </c>
      <c r="M66" s="27">
        <v>0</v>
      </c>
      <c r="N66" s="27">
        <f t="shared" si="44"/>
        <v>100</v>
      </c>
      <c r="O66" s="27">
        <v>0</v>
      </c>
      <c r="P66" s="27">
        <v>0</v>
      </c>
      <c r="Q66" s="27">
        <f t="shared" si="44"/>
        <v>100</v>
      </c>
      <c r="R66" s="27">
        <v>0</v>
      </c>
    </row>
    <row r="67" spans="1:18" s="25" customFormat="1" ht="36.75" customHeight="1" x14ac:dyDescent="0.25">
      <c r="A67" s="23"/>
      <c r="B67" s="29" t="s">
        <v>271</v>
      </c>
      <c r="C67" s="48"/>
      <c r="D67" s="27">
        <f t="shared" si="5"/>
        <v>1826</v>
      </c>
      <c r="E67" s="27">
        <v>0</v>
      </c>
      <c r="F67" s="27">
        <v>0</v>
      </c>
      <c r="G67" s="27">
        <v>1826</v>
      </c>
      <c r="H67" s="27">
        <v>0</v>
      </c>
      <c r="I67" s="27">
        <f t="shared" si="45"/>
        <v>1826</v>
      </c>
      <c r="J67" s="27">
        <v>0</v>
      </c>
      <c r="K67" s="27">
        <v>0</v>
      </c>
      <c r="L67" s="27">
        <v>1826</v>
      </c>
      <c r="M67" s="27">
        <v>0</v>
      </c>
      <c r="N67" s="27">
        <f t="shared" si="44"/>
        <v>100</v>
      </c>
      <c r="O67" s="27">
        <v>0</v>
      </c>
      <c r="P67" s="27">
        <v>0</v>
      </c>
      <c r="Q67" s="27">
        <f t="shared" si="44"/>
        <v>100</v>
      </c>
      <c r="R67" s="27">
        <v>0</v>
      </c>
    </row>
    <row r="68" spans="1:18" s="25" customFormat="1" ht="75" customHeight="1" x14ac:dyDescent="0.25">
      <c r="A68" s="23"/>
      <c r="B68" s="29" t="s">
        <v>272</v>
      </c>
      <c r="C68" s="48"/>
      <c r="D68" s="27">
        <f t="shared" si="5"/>
        <v>45</v>
      </c>
      <c r="E68" s="27">
        <v>0</v>
      </c>
      <c r="F68" s="27">
        <v>0</v>
      </c>
      <c r="G68" s="27">
        <v>45</v>
      </c>
      <c r="H68" s="27">
        <v>0</v>
      </c>
      <c r="I68" s="27">
        <f t="shared" si="45"/>
        <v>45</v>
      </c>
      <c r="J68" s="27">
        <v>0</v>
      </c>
      <c r="K68" s="27">
        <v>0</v>
      </c>
      <c r="L68" s="27">
        <v>45</v>
      </c>
      <c r="M68" s="27">
        <v>0</v>
      </c>
      <c r="N68" s="27">
        <f t="shared" si="44"/>
        <v>100</v>
      </c>
      <c r="O68" s="27">
        <v>0</v>
      </c>
      <c r="P68" s="27">
        <v>0</v>
      </c>
      <c r="Q68" s="27">
        <f t="shared" si="44"/>
        <v>100</v>
      </c>
      <c r="R68" s="27">
        <v>0</v>
      </c>
    </row>
    <row r="69" spans="1:18" s="25" customFormat="1" ht="16.5" customHeight="1" x14ac:dyDescent="0.25">
      <c r="A69" s="23"/>
      <c r="B69" s="29" t="s">
        <v>231</v>
      </c>
      <c r="C69" s="48"/>
      <c r="D69" s="27">
        <f t="shared" si="5"/>
        <v>728.8</v>
      </c>
      <c r="E69" s="27">
        <v>0</v>
      </c>
      <c r="F69" s="27">
        <v>0</v>
      </c>
      <c r="G69" s="27">
        <v>728.8</v>
      </c>
      <c r="H69" s="27">
        <v>0</v>
      </c>
      <c r="I69" s="27">
        <f t="shared" si="45"/>
        <v>728.8</v>
      </c>
      <c r="J69" s="27">
        <v>0</v>
      </c>
      <c r="K69" s="27">
        <v>0</v>
      </c>
      <c r="L69" s="27">
        <v>728.8</v>
      </c>
      <c r="M69" s="27">
        <v>0</v>
      </c>
      <c r="N69" s="27">
        <f t="shared" si="44"/>
        <v>100</v>
      </c>
      <c r="O69" s="27">
        <v>0</v>
      </c>
      <c r="P69" s="27">
        <v>0</v>
      </c>
      <c r="Q69" s="27">
        <f t="shared" si="44"/>
        <v>100</v>
      </c>
      <c r="R69" s="27">
        <v>0</v>
      </c>
    </row>
    <row r="70" spans="1:18" s="25" customFormat="1" ht="195" customHeight="1" x14ac:dyDescent="0.25">
      <c r="A70" s="23"/>
      <c r="B70" s="29" t="s">
        <v>273</v>
      </c>
      <c r="C70" s="48"/>
      <c r="D70" s="27">
        <f t="shared" si="5"/>
        <v>44.1</v>
      </c>
      <c r="E70" s="27">
        <v>28.8</v>
      </c>
      <c r="F70" s="27">
        <v>9.1</v>
      </c>
      <c r="G70" s="27">
        <v>6.2</v>
      </c>
      <c r="H70" s="27">
        <v>0</v>
      </c>
      <c r="I70" s="27">
        <f>J70+K70+L70</f>
        <v>44.1</v>
      </c>
      <c r="J70" s="27">
        <v>28.8</v>
      </c>
      <c r="K70" s="27">
        <v>9.1</v>
      </c>
      <c r="L70" s="27">
        <v>6.2</v>
      </c>
      <c r="M70" s="27">
        <v>0</v>
      </c>
      <c r="N70" s="27">
        <f t="shared" si="44"/>
        <v>100</v>
      </c>
      <c r="O70" s="27">
        <f t="shared" ref="O70" si="46">J70/E70*100</f>
        <v>100</v>
      </c>
      <c r="P70" s="27">
        <f t="shared" si="44"/>
        <v>100</v>
      </c>
      <c r="Q70" s="27">
        <f t="shared" si="44"/>
        <v>100</v>
      </c>
      <c r="R70" s="27">
        <v>0</v>
      </c>
    </row>
    <row r="71" spans="1:18" s="25" customFormat="1" ht="27.75" customHeight="1" x14ac:dyDescent="0.25">
      <c r="A71" s="23"/>
      <c r="B71" s="29" t="s">
        <v>232</v>
      </c>
      <c r="C71" s="48"/>
      <c r="D71" s="27">
        <f t="shared" si="5"/>
        <v>51</v>
      </c>
      <c r="E71" s="27">
        <v>0</v>
      </c>
      <c r="F71" s="27">
        <v>0</v>
      </c>
      <c r="G71" s="27">
        <v>51</v>
      </c>
      <c r="H71" s="27">
        <v>0</v>
      </c>
      <c r="I71" s="27">
        <f t="shared" si="45"/>
        <v>51</v>
      </c>
      <c r="J71" s="27">
        <v>0</v>
      </c>
      <c r="K71" s="27">
        <v>0</v>
      </c>
      <c r="L71" s="27">
        <v>51</v>
      </c>
      <c r="M71" s="27">
        <v>0</v>
      </c>
      <c r="N71" s="27">
        <f t="shared" si="44"/>
        <v>100</v>
      </c>
      <c r="O71" s="27">
        <v>0</v>
      </c>
      <c r="P71" s="27">
        <v>0</v>
      </c>
      <c r="Q71" s="27">
        <f t="shared" si="44"/>
        <v>100</v>
      </c>
      <c r="R71" s="27">
        <v>0</v>
      </c>
    </row>
    <row r="72" spans="1:18" s="25" customFormat="1" ht="39.75" customHeight="1" x14ac:dyDescent="0.25">
      <c r="A72" s="23"/>
      <c r="B72" s="29" t="s">
        <v>274</v>
      </c>
      <c r="C72" s="48"/>
      <c r="D72" s="27">
        <f t="shared" si="5"/>
        <v>1018.2</v>
      </c>
      <c r="E72" s="27">
        <v>0</v>
      </c>
      <c r="F72" s="27">
        <v>0</v>
      </c>
      <c r="G72" s="27">
        <v>1018.2</v>
      </c>
      <c r="H72" s="27">
        <v>0</v>
      </c>
      <c r="I72" s="27">
        <f t="shared" si="45"/>
        <v>1018.2</v>
      </c>
      <c r="J72" s="27">
        <v>0</v>
      </c>
      <c r="K72" s="27">
        <v>0</v>
      </c>
      <c r="L72" s="27">
        <v>1018.2</v>
      </c>
      <c r="M72" s="27">
        <v>0</v>
      </c>
      <c r="N72" s="27">
        <f t="shared" si="44"/>
        <v>100</v>
      </c>
      <c r="O72" s="27">
        <v>0</v>
      </c>
      <c r="P72" s="27">
        <v>0</v>
      </c>
      <c r="Q72" s="27">
        <f t="shared" si="44"/>
        <v>100</v>
      </c>
      <c r="R72" s="27">
        <v>0</v>
      </c>
    </row>
    <row r="73" spans="1:18" s="25" customFormat="1" ht="51" customHeight="1" x14ac:dyDescent="0.25">
      <c r="A73" s="23"/>
      <c r="B73" s="29" t="s">
        <v>235</v>
      </c>
      <c r="C73" s="48"/>
      <c r="D73" s="27">
        <f t="shared" si="5"/>
        <v>4</v>
      </c>
      <c r="E73" s="27">
        <v>0</v>
      </c>
      <c r="F73" s="27">
        <v>0</v>
      </c>
      <c r="G73" s="27">
        <v>4</v>
      </c>
      <c r="H73" s="27">
        <v>0</v>
      </c>
      <c r="I73" s="27">
        <f t="shared" si="45"/>
        <v>4</v>
      </c>
      <c r="J73" s="27">
        <v>0</v>
      </c>
      <c r="K73" s="27">
        <v>0</v>
      </c>
      <c r="L73" s="27">
        <v>4</v>
      </c>
      <c r="M73" s="27">
        <v>0</v>
      </c>
      <c r="N73" s="27">
        <f t="shared" si="44"/>
        <v>100</v>
      </c>
      <c r="O73" s="27">
        <v>0</v>
      </c>
      <c r="P73" s="27">
        <v>0</v>
      </c>
      <c r="Q73" s="27">
        <f t="shared" si="44"/>
        <v>100</v>
      </c>
      <c r="R73" s="27">
        <v>0</v>
      </c>
    </row>
    <row r="74" spans="1:18" s="25" customFormat="1" ht="111.75" customHeight="1" x14ac:dyDescent="0.25">
      <c r="A74" s="23"/>
      <c r="B74" s="29" t="s">
        <v>276</v>
      </c>
      <c r="C74" s="48"/>
      <c r="D74" s="27">
        <f t="shared" si="5"/>
        <v>17.100000000000001</v>
      </c>
      <c r="E74" s="27">
        <v>0</v>
      </c>
      <c r="F74" s="27">
        <v>0</v>
      </c>
      <c r="G74" s="27">
        <v>17.100000000000001</v>
      </c>
      <c r="H74" s="27">
        <v>0</v>
      </c>
      <c r="I74" s="27">
        <f t="shared" si="45"/>
        <v>17.100000000000001</v>
      </c>
      <c r="J74" s="27">
        <v>0</v>
      </c>
      <c r="K74" s="27">
        <v>0</v>
      </c>
      <c r="L74" s="27">
        <v>17.100000000000001</v>
      </c>
      <c r="M74" s="27">
        <v>0</v>
      </c>
      <c r="N74" s="27">
        <f t="shared" si="44"/>
        <v>100</v>
      </c>
      <c r="O74" s="27">
        <v>0</v>
      </c>
      <c r="P74" s="27">
        <v>0</v>
      </c>
      <c r="Q74" s="27">
        <f t="shared" si="44"/>
        <v>100</v>
      </c>
      <c r="R74" s="27">
        <v>0</v>
      </c>
    </row>
    <row r="75" spans="1:18" s="25" customFormat="1" ht="36.75" customHeight="1" x14ac:dyDescent="0.25">
      <c r="A75" s="23"/>
      <c r="B75" s="29" t="s">
        <v>238</v>
      </c>
      <c r="C75" s="48"/>
      <c r="D75" s="27">
        <f t="shared" si="5"/>
        <v>1167.5</v>
      </c>
      <c r="E75" s="27">
        <v>0</v>
      </c>
      <c r="F75" s="27">
        <v>0</v>
      </c>
      <c r="G75" s="27">
        <v>1167.5</v>
      </c>
      <c r="H75" s="27">
        <v>0</v>
      </c>
      <c r="I75" s="27">
        <f t="shared" si="45"/>
        <v>1167.5</v>
      </c>
      <c r="J75" s="27">
        <v>0</v>
      </c>
      <c r="K75" s="27">
        <v>0</v>
      </c>
      <c r="L75" s="27">
        <v>1167.5</v>
      </c>
      <c r="M75" s="27">
        <v>0</v>
      </c>
      <c r="N75" s="27">
        <f t="shared" si="44"/>
        <v>100</v>
      </c>
      <c r="O75" s="27">
        <v>0</v>
      </c>
      <c r="P75" s="27">
        <v>0</v>
      </c>
      <c r="Q75" s="27">
        <f t="shared" si="44"/>
        <v>100</v>
      </c>
      <c r="R75" s="27">
        <v>0</v>
      </c>
    </row>
    <row r="76" spans="1:18" s="25" customFormat="1" ht="36.75" customHeight="1" x14ac:dyDescent="0.25">
      <c r="A76" s="23"/>
      <c r="B76" s="29" t="s">
        <v>340</v>
      </c>
      <c r="C76" s="48"/>
      <c r="D76" s="27">
        <f t="shared" ref="D76" si="47">E76+F76+G76</f>
        <v>12</v>
      </c>
      <c r="E76" s="27">
        <v>0</v>
      </c>
      <c r="F76" s="27">
        <v>0</v>
      </c>
      <c r="G76" s="27">
        <v>12</v>
      </c>
      <c r="H76" s="27">
        <v>0</v>
      </c>
      <c r="I76" s="27">
        <f t="shared" ref="I76" si="48">J76+K76+L76</f>
        <v>12</v>
      </c>
      <c r="J76" s="27">
        <v>0</v>
      </c>
      <c r="K76" s="27">
        <v>0</v>
      </c>
      <c r="L76" s="27">
        <v>12</v>
      </c>
      <c r="M76" s="27">
        <v>0</v>
      </c>
      <c r="N76" s="27">
        <f t="shared" ref="N76" si="49">I76/D76*100</f>
        <v>100</v>
      </c>
      <c r="O76" s="27">
        <v>0</v>
      </c>
      <c r="P76" s="27">
        <v>0</v>
      </c>
      <c r="Q76" s="27">
        <f t="shared" ref="Q76" si="50">L76/G76*100</f>
        <v>100</v>
      </c>
      <c r="R76" s="27">
        <v>0</v>
      </c>
    </row>
    <row r="77" spans="1:18" s="25" customFormat="1" ht="36.75" customHeight="1" x14ac:dyDescent="0.25">
      <c r="A77" s="23"/>
      <c r="B77" s="29" t="s">
        <v>275</v>
      </c>
      <c r="C77" s="48"/>
      <c r="D77" s="27">
        <f t="shared" si="5"/>
        <v>790</v>
      </c>
      <c r="E77" s="27">
        <v>0</v>
      </c>
      <c r="F77" s="27">
        <v>0</v>
      </c>
      <c r="G77" s="27">
        <v>790</v>
      </c>
      <c r="H77" s="27">
        <v>0</v>
      </c>
      <c r="I77" s="27">
        <f t="shared" si="45"/>
        <v>790</v>
      </c>
      <c r="J77" s="27">
        <v>0</v>
      </c>
      <c r="K77" s="27">
        <v>0</v>
      </c>
      <c r="L77" s="27">
        <v>790</v>
      </c>
      <c r="M77" s="27">
        <v>0</v>
      </c>
      <c r="N77" s="27">
        <f t="shared" si="44"/>
        <v>100</v>
      </c>
      <c r="O77" s="27">
        <v>0</v>
      </c>
      <c r="P77" s="27">
        <v>0</v>
      </c>
      <c r="Q77" s="27">
        <f t="shared" si="44"/>
        <v>100</v>
      </c>
      <c r="R77" s="27">
        <v>0</v>
      </c>
    </row>
    <row r="78" spans="1:18" s="25" customFormat="1" ht="24" customHeight="1" x14ac:dyDescent="0.25">
      <c r="A78" s="23"/>
      <c r="B78" s="23" t="s">
        <v>77</v>
      </c>
      <c r="C78" s="30" t="s">
        <v>56</v>
      </c>
      <c r="D78" s="24">
        <f>D79+D80+D81+D82</f>
        <v>9454.6</v>
      </c>
      <c r="E78" s="24">
        <f t="shared" ref="E78:L78" si="51">E79+E80+E81+E82</f>
        <v>0</v>
      </c>
      <c r="F78" s="24">
        <f t="shared" si="51"/>
        <v>398</v>
      </c>
      <c r="G78" s="24">
        <f t="shared" si="51"/>
        <v>9056.6</v>
      </c>
      <c r="H78" s="24">
        <f t="shared" si="51"/>
        <v>0</v>
      </c>
      <c r="I78" s="24">
        <f t="shared" si="51"/>
        <v>9454.6</v>
      </c>
      <c r="J78" s="24">
        <f t="shared" si="51"/>
        <v>0</v>
      </c>
      <c r="K78" s="24">
        <f t="shared" si="51"/>
        <v>398</v>
      </c>
      <c r="L78" s="24">
        <f t="shared" si="51"/>
        <v>9056.6</v>
      </c>
      <c r="M78" s="24">
        <v>0</v>
      </c>
      <c r="N78" s="24">
        <f t="shared" si="44"/>
        <v>100</v>
      </c>
      <c r="O78" s="24">
        <v>0</v>
      </c>
      <c r="P78" s="24">
        <f t="shared" si="44"/>
        <v>100</v>
      </c>
      <c r="Q78" s="24">
        <f t="shared" si="44"/>
        <v>100</v>
      </c>
      <c r="R78" s="24">
        <v>0</v>
      </c>
    </row>
    <row r="79" spans="1:18" s="25" customFormat="1" ht="38.25" customHeight="1" x14ac:dyDescent="0.25">
      <c r="A79" s="23"/>
      <c r="B79" s="29" t="s">
        <v>240</v>
      </c>
      <c r="C79" s="56" t="s">
        <v>56</v>
      </c>
      <c r="D79" s="27">
        <f t="shared" si="5"/>
        <v>69</v>
      </c>
      <c r="E79" s="27">
        <v>0</v>
      </c>
      <c r="F79" s="27">
        <v>0</v>
      </c>
      <c r="G79" s="27">
        <v>69</v>
      </c>
      <c r="H79" s="27">
        <v>0</v>
      </c>
      <c r="I79" s="27">
        <f t="shared" ref="I79:I82" si="52">J79+K79+L79</f>
        <v>69</v>
      </c>
      <c r="J79" s="27">
        <v>0</v>
      </c>
      <c r="K79" s="27">
        <v>0</v>
      </c>
      <c r="L79" s="27">
        <v>69</v>
      </c>
      <c r="M79" s="27">
        <v>0</v>
      </c>
      <c r="N79" s="27">
        <f t="shared" si="44"/>
        <v>100</v>
      </c>
      <c r="O79" s="27">
        <v>0</v>
      </c>
      <c r="P79" s="27">
        <v>0</v>
      </c>
      <c r="Q79" s="27">
        <f t="shared" si="44"/>
        <v>100</v>
      </c>
      <c r="R79" s="27">
        <v>0</v>
      </c>
    </row>
    <row r="80" spans="1:18" s="25" customFormat="1" ht="37.5" customHeight="1" x14ac:dyDescent="0.25">
      <c r="A80" s="23"/>
      <c r="B80" s="29" t="s">
        <v>277</v>
      </c>
      <c r="C80" s="56"/>
      <c r="D80" s="27">
        <f t="shared" si="5"/>
        <v>36</v>
      </c>
      <c r="E80" s="27">
        <v>0</v>
      </c>
      <c r="F80" s="27">
        <v>0</v>
      </c>
      <c r="G80" s="27">
        <v>36</v>
      </c>
      <c r="H80" s="27">
        <v>0</v>
      </c>
      <c r="I80" s="27">
        <f t="shared" si="52"/>
        <v>36</v>
      </c>
      <c r="J80" s="27">
        <v>0</v>
      </c>
      <c r="K80" s="27">
        <v>0</v>
      </c>
      <c r="L80" s="27">
        <v>36</v>
      </c>
      <c r="M80" s="27">
        <v>0</v>
      </c>
      <c r="N80" s="27">
        <f t="shared" si="44"/>
        <v>100</v>
      </c>
      <c r="O80" s="27">
        <v>0</v>
      </c>
      <c r="P80" s="27">
        <v>0</v>
      </c>
      <c r="Q80" s="27">
        <f t="shared" si="44"/>
        <v>100</v>
      </c>
      <c r="R80" s="27">
        <v>0</v>
      </c>
    </row>
    <row r="81" spans="1:18" s="25" customFormat="1" ht="64.5" customHeight="1" x14ac:dyDescent="0.25">
      <c r="A81" s="23"/>
      <c r="B81" s="29" t="s">
        <v>241</v>
      </c>
      <c r="C81" s="56"/>
      <c r="D81" s="27">
        <f t="shared" si="5"/>
        <v>8951.6</v>
      </c>
      <c r="E81" s="27">
        <v>0</v>
      </c>
      <c r="F81" s="27">
        <v>0</v>
      </c>
      <c r="G81" s="27">
        <v>8951.6</v>
      </c>
      <c r="H81" s="27">
        <v>0</v>
      </c>
      <c r="I81" s="27">
        <f t="shared" si="52"/>
        <v>8951.6</v>
      </c>
      <c r="J81" s="27">
        <v>0</v>
      </c>
      <c r="K81" s="27">
        <v>0</v>
      </c>
      <c r="L81" s="27">
        <v>8951.6</v>
      </c>
      <c r="M81" s="27">
        <v>0</v>
      </c>
      <c r="N81" s="27">
        <f t="shared" si="44"/>
        <v>100</v>
      </c>
      <c r="O81" s="27">
        <v>0</v>
      </c>
      <c r="P81" s="27">
        <v>0</v>
      </c>
      <c r="Q81" s="27">
        <f t="shared" si="44"/>
        <v>100</v>
      </c>
      <c r="R81" s="27">
        <v>0</v>
      </c>
    </row>
    <row r="82" spans="1:18" s="25" customFormat="1" ht="97.5" customHeight="1" x14ac:dyDescent="0.25">
      <c r="A82" s="23"/>
      <c r="B82" s="29" t="s">
        <v>278</v>
      </c>
      <c r="C82" s="56"/>
      <c r="D82" s="27">
        <f t="shared" si="5"/>
        <v>398</v>
      </c>
      <c r="E82" s="27">
        <v>0</v>
      </c>
      <c r="F82" s="31">
        <v>398</v>
      </c>
      <c r="G82" s="31">
        <v>0</v>
      </c>
      <c r="H82" s="27">
        <v>0</v>
      </c>
      <c r="I82" s="27">
        <f t="shared" si="52"/>
        <v>398</v>
      </c>
      <c r="J82" s="27">
        <v>0</v>
      </c>
      <c r="K82" s="31">
        <v>398</v>
      </c>
      <c r="L82" s="31">
        <v>0</v>
      </c>
      <c r="M82" s="27">
        <v>0</v>
      </c>
      <c r="N82" s="27">
        <f t="shared" si="44"/>
        <v>100</v>
      </c>
      <c r="O82" s="27">
        <v>0</v>
      </c>
      <c r="P82" s="27">
        <f t="shared" si="44"/>
        <v>100</v>
      </c>
      <c r="Q82" s="27">
        <v>0</v>
      </c>
      <c r="R82" s="27">
        <v>0</v>
      </c>
    </row>
    <row r="83" spans="1:18" s="25" customFormat="1" ht="37.5" customHeight="1" x14ac:dyDescent="0.25">
      <c r="A83" s="23"/>
      <c r="B83" s="23" t="s">
        <v>78</v>
      </c>
      <c r="C83" s="30" t="s">
        <v>56</v>
      </c>
      <c r="D83" s="31">
        <f>D84+D85</f>
        <v>39580.400000000001</v>
      </c>
      <c r="E83" s="31">
        <f t="shared" ref="E83:L83" si="53">E84+E85</f>
        <v>0</v>
      </c>
      <c r="F83" s="31">
        <f t="shared" si="53"/>
        <v>500</v>
      </c>
      <c r="G83" s="31">
        <f t="shared" si="53"/>
        <v>39080.400000000001</v>
      </c>
      <c r="H83" s="31">
        <f t="shared" si="53"/>
        <v>0</v>
      </c>
      <c r="I83" s="31">
        <f t="shared" si="53"/>
        <v>39580.400000000001</v>
      </c>
      <c r="J83" s="31">
        <f t="shared" si="53"/>
        <v>0</v>
      </c>
      <c r="K83" s="31">
        <f t="shared" si="53"/>
        <v>500</v>
      </c>
      <c r="L83" s="31">
        <f t="shared" si="53"/>
        <v>39080.400000000001</v>
      </c>
      <c r="M83" s="24">
        <v>0</v>
      </c>
      <c r="N83" s="24">
        <f t="shared" si="44"/>
        <v>100</v>
      </c>
      <c r="O83" s="24">
        <v>0</v>
      </c>
      <c r="P83" s="24">
        <f t="shared" si="44"/>
        <v>100</v>
      </c>
      <c r="Q83" s="24">
        <f t="shared" si="44"/>
        <v>100</v>
      </c>
      <c r="R83" s="24">
        <v>0</v>
      </c>
    </row>
    <row r="84" spans="1:18" s="25" customFormat="1" ht="24.75" customHeight="1" x14ac:dyDescent="0.25">
      <c r="A84" s="23"/>
      <c r="B84" s="29" t="s">
        <v>242</v>
      </c>
      <c r="C84" s="56" t="s">
        <v>56</v>
      </c>
      <c r="D84" s="27">
        <f t="shared" ref="D84:D85" si="54">E84+F84+G84</f>
        <v>505</v>
      </c>
      <c r="E84" s="27">
        <v>0</v>
      </c>
      <c r="F84" s="27">
        <v>500</v>
      </c>
      <c r="G84" s="27">
        <v>5</v>
      </c>
      <c r="H84" s="27">
        <v>0</v>
      </c>
      <c r="I84" s="27">
        <f t="shared" ref="I84:I85" si="55">J84+K84+L84</f>
        <v>505</v>
      </c>
      <c r="J84" s="27">
        <v>0</v>
      </c>
      <c r="K84" s="27">
        <v>500</v>
      </c>
      <c r="L84" s="27">
        <v>5</v>
      </c>
      <c r="M84" s="27">
        <v>0</v>
      </c>
      <c r="N84" s="27">
        <f t="shared" si="44"/>
        <v>100</v>
      </c>
      <c r="O84" s="27">
        <v>0</v>
      </c>
      <c r="P84" s="27">
        <f t="shared" si="44"/>
        <v>100</v>
      </c>
      <c r="Q84" s="27">
        <f t="shared" si="44"/>
        <v>100</v>
      </c>
      <c r="R84" s="27">
        <v>0</v>
      </c>
    </row>
    <row r="85" spans="1:18" s="25" customFormat="1" ht="99" customHeight="1" x14ac:dyDescent="0.25">
      <c r="A85" s="23"/>
      <c r="B85" s="18" t="s">
        <v>279</v>
      </c>
      <c r="C85" s="56"/>
      <c r="D85" s="27">
        <f t="shared" si="54"/>
        <v>39075.4</v>
      </c>
      <c r="E85" s="27">
        <v>0</v>
      </c>
      <c r="F85" s="27">
        <v>0</v>
      </c>
      <c r="G85" s="27">
        <v>39075.4</v>
      </c>
      <c r="H85" s="27">
        <v>0</v>
      </c>
      <c r="I85" s="27">
        <f t="shared" si="55"/>
        <v>39075.4</v>
      </c>
      <c r="J85" s="27">
        <v>0</v>
      </c>
      <c r="K85" s="27">
        <v>0</v>
      </c>
      <c r="L85" s="27">
        <v>39075.4</v>
      </c>
      <c r="M85" s="27">
        <v>0</v>
      </c>
      <c r="N85" s="27">
        <f t="shared" si="44"/>
        <v>100</v>
      </c>
      <c r="O85" s="27">
        <v>0</v>
      </c>
      <c r="P85" s="27">
        <v>0</v>
      </c>
      <c r="Q85" s="27">
        <f t="shared" si="44"/>
        <v>100</v>
      </c>
      <c r="R85" s="27">
        <v>0</v>
      </c>
    </row>
    <row r="86" spans="1:18" s="25" customFormat="1" ht="61.5" customHeight="1" x14ac:dyDescent="0.25">
      <c r="A86" s="23"/>
      <c r="B86" s="23" t="s">
        <v>79</v>
      </c>
      <c r="C86" s="30" t="s">
        <v>56</v>
      </c>
      <c r="D86" s="24">
        <f>D87+D88+D89+D90</f>
        <v>94680.5</v>
      </c>
      <c r="E86" s="24">
        <f t="shared" ref="E86:L86" si="56">E87+E88+E89+E90</f>
        <v>0</v>
      </c>
      <c r="F86" s="24">
        <f t="shared" si="56"/>
        <v>0</v>
      </c>
      <c r="G86" s="24">
        <f t="shared" si="56"/>
        <v>94680.5</v>
      </c>
      <c r="H86" s="24">
        <f t="shared" si="56"/>
        <v>0</v>
      </c>
      <c r="I86" s="24">
        <f t="shared" si="56"/>
        <v>94659.3</v>
      </c>
      <c r="J86" s="24">
        <f t="shared" si="56"/>
        <v>0</v>
      </c>
      <c r="K86" s="24">
        <f t="shared" si="56"/>
        <v>0</v>
      </c>
      <c r="L86" s="24">
        <f t="shared" si="56"/>
        <v>94659.3</v>
      </c>
      <c r="M86" s="24">
        <v>0</v>
      </c>
      <c r="N86" s="24">
        <f t="shared" si="44"/>
        <v>99.977608905740894</v>
      </c>
      <c r="O86" s="24">
        <v>0</v>
      </c>
      <c r="P86" s="24">
        <v>0</v>
      </c>
      <c r="Q86" s="24">
        <f t="shared" si="44"/>
        <v>99.977608905740894</v>
      </c>
      <c r="R86" s="24">
        <v>0</v>
      </c>
    </row>
    <row r="87" spans="1:18" s="25" customFormat="1" ht="38.25" customHeight="1" x14ac:dyDescent="0.25">
      <c r="A87" s="23"/>
      <c r="B87" s="29" t="s">
        <v>243</v>
      </c>
      <c r="C87" s="48" t="s">
        <v>56</v>
      </c>
      <c r="D87" s="27">
        <f t="shared" si="5"/>
        <v>28589.1</v>
      </c>
      <c r="E87" s="27">
        <v>0</v>
      </c>
      <c r="F87" s="27">
        <v>0</v>
      </c>
      <c r="G87" s="27">
        <v>28589.1</v>
      </c>
      <c r="H87" s="27">
        <v>0</v>
      </c>
      <c r="I87" s="27">
        <f t="shared" ref="I87:I90" si="57">J87+K87+L87</f>
        <v>28589.1</v>
      </c>
      <c r="J87" s="27">
        <v>0</v>
      </c>
      <c r="K87" s="27">
        <v>0</v>
      </c>
      <c r="L87" s="27">
        <v>28589.1</v>
      </c>
      <c r="M87" s="27">
        <v>0</v>
      </c>
      <c r="N87" s="27">
        <f t="shared" si="44"/>
        <v>100</v>
      </c>
      <c r="O87" s="27">
        <v>0</v>
      </c>
      <c r="P87" s="27">
        <v>0</v>
      </c>
      <c r="Q87" s="27">
        <f t="shared" si="44"/>
        <v>100</v>
      </c>
      <c r="R87" s="27">
        <v>0</v>
      </c>
    </row>
    <row r="88" spans="1:18" s="25" customFormat="1" ht="36" customHeight="1" x14ac:dyDescent="0.25">
      <c r="A88" s="23"/>
      <c r="B88" s="29" t="s">
        <v>280</v>
      </c>
      <c r="C88" s="48"/>
      <c r="D88" s="27">
        <f t="shared" si="5"/>
        <v>9465.5</v>
      </c>
      <c r="E88" s="27">
        <v>0</v>
      </c>
      <c r="F88" s="27">
        <v>0</v>
      </c>
      <c r="G88" s="27">
        <v>9465.5</v>
      </c>
      <c r="H88" s="27">
        <v>0</v>
      </c>
      <c r="I88" s="27">
        <f t="shared" si="57"/>
        <v>9465.5</v>
      </c>
      <c r="J88" s="27">
        <v>0</v>
      </c>
      <c r="K88" s="27">
        <v>0</v>
      </c>
      <c r="L88" s="27">
        <v>9465.5</v>
      </c>
      <c r="M88" s="27">
        <v>0</v>
      </c>
      <c r="N88" s="27">
        <f t="shared" si="44"/>
        <v>100</v>
      </c>
      <c r="O88" s="27">
        <v>0</v>
      </c>
      <c r="P88" s="27">
        <v>0</v>
      </c>
      <c r="Q88" s="27">
        <f t="shared" si="44"/>
        <v>100</v>
      </c>
      <c r="R88" s="27">
        <v>0</v>
      </c>
    </row>
    <row r="89" spans="1:18" s="25" customFormat="1" ht="63" customHeight="1" x14ac:dyDescent="0.25">
      <c r="A89" s="23"/>
      <c r="B89" s="29" t="s">
        <v>281</v>
      </c>
      <c r="C89" s="48"/>
      <c r="D89" s="27">
        <f t="shared" si="5"/>
        <v>51982.9</v>
      </c>
      <c r="E89" s="27">
        <v>0</v>
      </c>
      <c r="F89" s="27">
        <v>0</v>
      </c>
      <c r="G89" s="27">
        <v>51982.9</v>
      </c>
      <c r="H89" s="27">
        <v>0</v>
      </c>
      <c r="I89" s="27">
        <f t="shared" si="57"/>
        <v>51982.9</v>
      </c>
      <c r="J89" s="27">
        <v>0</v>
      </c>
      <c r="K89" s="27">
        <v>0</v>
      </c>
      <c r="L89" s="27">
        <v>51982.9</v>
      </c>
      <c r="M89" s="27">
        <v>0</v>
      </c>
      <c r="N89" s="27">
        <f t="shared" si="44"/>
        <v>100</v>
      </c>
      <c r="O89" s="27">
        <v>0</v>
      </c>
      <c r="P89" s="27">
        <v>0</v>
      </c>
      <c r="Q89" s="27">
        <f t="shared" si="44"/>
        <v>100</v>
      </c>
      <c r="R89" s="27">
        <v>0</v>
      </c>
    </row>
    <row r="90" spans="1:18" s="25" customFormat="1" ht="26.25" customHeight="1" x14ac:dyDescent="0.25">
      <c r="A90" s="23"/>
      <c r="B90" s="29" t="s">
        <v>282</v>
      </c>
      <c r="C90" s="48"/>
      <c r="D90" s="27">
        <f t="shared" si="5"/>
        <v>4643</v>
      </c>
      <c r="E90" s="27">
        <v>0</v>
      </c>
      <c r="F90" s="27">
        <v>0</v>
      </c>
      <c r="G90" s="27">
        <v>4643</v>
      </c>
      <c r="H90" s="27">
        <v>0</v>
      </c>
      <c r="I90" s="27">
        <f t="shared" si="57"/>
        <v>4621.8</v>
      </c>
      <c r="J90" s="27">
        <v>0</v>
      </c>
      <c r="K90" s="27">
        <v>0</v>
      </c>
      <c r="L90" s="27">
        <v>4621.8</v>
      </c>
      <c r="M90" s="27">
        <v>0</v>
      </c>
      <c r="N90" s="27">
        <f t="shared" si="44"/>
        <v>99.543398664656479</v>
      </c>
      <c r="O90" s="27">
        <v>0</v>
      </c>
      <c r="P90" s="27">
        <v>0</v>
      </c>
      <c r="Q90" s="27">
        <f t="shared" si="44"/>
        <v>99.543398664656479</v>
      </c>
      <c r="R90" s="27">
        <v>0</v>
      </c>
    </row>
    <row r="91" spans="1:18" s="25" customFormat="1" ht="37.5" customHeight="1" x14ac:dyDescent="0.25">
      <c r="A91" s="23"/>
      <c r="B91" s="23" t="s">
        <v>80</v>
      </c>
      <c r="C91" s="30" t="s">
        <v>56</v>
      </c>
      <c r="D91" s="24">
        <f>D92</f>
        <v>3090.8</v>
      </c>
      <c r="E91" s="24">
        <f t="shared" ref="E91:L91" si="58">E92</f>
        <v>0</v>
      </c>
      <c r="F91" s="24">
        <f t="shared" si="58"/>
        <v>0</v>
      </c>
      <c r="G91" s="24">
        <f t="shared" si="58"/>
        <v>3090.8</v>
      </c>
      <c r="H91" s="24">
        <f t="shared" si="58"/>
        <v>0</v>
      </c>
      <c r="I91" s="24">
        <f t="shared" si="58"/>
        <v>3090.8</v>
      </c>
      <c r="J91" s="24">
        <f t="shared" si="58"/>
        <v>0</v>
      </c>
      <c r="K91" s="24">
        <f t="shared" si="58"/>
        <v>0</v>
      </c>
      <c r="L91" s="24">
        <f t="shared" si="58"/>
        <v>3090.8</v>
      </c>
      <c r="M91" s="24">
        <v>0</v>
      </c>
      <c r="N91" s="24">
        <f t="shared" si="44"/>
        <v>100</v>
      </c>
      <c r="O91" s="24">
        <v>0</v>
      </c>
      <c r="P91" s="24">
        <v>0</v>
      </c>
      <c r="Q91" s="24">
        <f t="shared" si="44"/>
        <v>100</v>
      </c>
      <c r="R91" s="24">
        <v>0</v>
      </c>
    </row>
    <row r="92" spans="1:18" s="25" customFormat="1" ht="53.25" customHeight="1" x14ac:dyDescent="0.25">
      <c r="A92" s="23"/>
      <c r="B92" s="31" t="s">
        <v>244</v>
      </c>
      <c r="C92" s="32" t="s">
        <v>56</v>
      </c>
      <c r="D92" s="27">
        <f t="shared" si="5"/>
        <v>3090.8</v>
      </c>
      <c r="E92" s="27">
        <v>0</v>
      </c>
      <c r="F92" s="27">
        <v>0</v>
      </c>
      <c r="G92" s="27">
        <v>3090.8</v>
      </c>
      <c r="H92" s="27">
        <v>0</v>
      </c>
      <c r="I92" s="27">
        <f t="shared" ref="I92" si="59">J92+K92+L92</f>
        <v>3090.8</v>
      </c>
      <c r="J92" s="27">
        <v>0</v>
      </c>
      <c r="K92" s="27">
        <v>0</v>
      </c>
      <c r="L92" s="27">
        <v>3090.8</v>
      </c>
      <c r="M92" s="27">
        <v>0</v>
      </c>
      <c r="N92" s="27">
        <f t="shared" ref="N92" si="60">I92/D92*100</f>
        <v>100</v>
      </c>
      <c r="O92" s="27">
        <v>0</v>
      </c>
      <c r="P92" s="27">
        <v>0</v>
      </c>
      <c r="Q92" s="27">
        <f t="shared" ref="Q92" si="61">L92/G92*100</f>
        <v>100</v>
      </c>
      <c r="R92" s="27">
        <v>0</v>
      </c>
    </row>
    <row r="93" spans="1:18" s="15" customFormat="1" ht="40.5" customHeight="1" x14ac:dyDescent="0.25">
      <c r="A93" s="12">
        <v>4</v>
      </c>
      <c r="B93" s="12" t="s">
        <v>17</v>
      </c>
      <c r="C93" s="13" t="s">
        <v>57</v>
      </c>
      <c r="D93" s="14">
        <f t="shared" ref="D93:L93" si="62">D94+D103</f>
        <v>76591.299999999988</v>
      </c>
      <c r="E93" s="14">
        <f t="shared" si="62"/>
        <v>0</v>
      </c>
      <c r="F93" s="14">
        <f t="shared" si="62"/>
        <v>6050.9</v>
      </c>
      <c r="G93" s="14">
        <f t="shared" si="62"/>
        <v>70540.399999999994</v>
      </c>
      <c r="H93" s="14">
        <f t="shared" si="62"/>
        <v>0</v>
      </c>
      <c r="I93" s="14">
        <f t="shared" si="62"/>
        <v>67590.3</v>
      </c>
      <c r="J93" s="14">
        <f t="shared" si="62"/>
        <v>0</v>
      </c>
      <c r="K93" s="14">
        <f t="shared" si="62"/>
        <v>5974.4</v>
      </c>
      <c r="L93" s="14">
        <f t="shared" si="62"/>
        <v>61615.899999999994</v>
      </c>
      <c r="M93" s="14">
        <v>0</v>
      </c>
      <c r="N93" s="14">
        <f>I93/D93*100</f>
        <v>88.24801250272553</v>
      </c>
      <c r="O93" s="14">
        <v>0</v>
      </c>
      <c r="P93" s="14">
        <f>K93/F93*100</f>
        <v>98.735725264010313</v>
      </c>
      <c r="Q93" s="14">
        <f>L93/G93*100</f>
        <v>87.348384755402577</v>
      </c>
      <c r="R93" s="14">
        <v>0</v>
      </c>
    </row>
    <row r="94" spans="1:18" s="25" customFormat="1" ht="38.25" customHeight="1" x14ac:dyDescent="0.25">
      <c r="A94" s="23"/>
      <c r="B94" s="23" t="s">
        <v>68</v>
      </c>
      <c r="C94" s="49" t="s">
        <v>355</v>
      </c>
      <c r="D94" s="24">
        <f>D95+D96+D97+D98+D99+D100+D101+D102</f>
        <v>6423.9</v>
      </c>
      <c r="E94" s="24">
        <f t="shared" ref="E94:L94" si="63">E95+E96+E97+E98+E99+E100+E101+E102</f>
        <v>0</v>
      </c>
      <c r="F94" s="24">
        <f t="shared" si="63"/>
        <v>0</v>
      </c>
      <c r="G94" s="24">
        <f t="shared" si="63"/>
        <v>6423.9</v>
      </c>
      <c r="H94" s="24">
        <f t="shared" si="63"/>
        <v>0</v>
      </c>
      <c r="I94" s="24">
        <f t="shared" si="63"/>
        <v>6083.9</v>
      </c>
      <c r="J94" s="24">
        <f t="shared" si="63"/>
        <v>0</v>
      </c>
      <c r="K94" s="24">
        <f t="shared" si="63"/>
        <v>0</v>
      </c>
      <c r="L94" s="24">
        <f t="shared" si="63"/>
        <v>6083.9</v>
      </c>
      <c r="M94" s="24">
        <v>0</v>
      </c>
      <c r="N94" s="24">
        <f t="shared" ref="N94:N109" si="64">I94/D94*100</f>
        <v>94.707265057052567</v>
      </c>
      <c r="O94" s="24">
        <v>0</v>
      </c>
      <c r="P94" s="24">
        <v>0</v>
      </c>
      <c r="Q94" s="24">
        <f t="shared" ref="P94:Q109" si="65">L94/G94*100</f>
        <v>94.707265057052567</v>
      </c>
      <c r="R94" s="24">
        <v>0</v>
      </c>
    </row>
    <row r="95" spans="1:18" s="4" customFormat="1" ht="63" customHeight="1" x14ac:dyDescent="0.25">
      <c r="A95" s="33"/>
      <c r="B95" s="18" t="s">
        <v>218</v>
      </c>
      <c r="C95" s="49"/>
      <c r="D95" s="27">
        <f t="shared" ref="D95:D98" si="66">E95+F95+G95</f>
        <v>369.1</v>
      </c>
      <c r="E95" s="27">
        <v>0</v>
      </c>
      <c r="F95" s="27">
        <v>0</v>
      </c>
      <c r="G95" s="27">
        <v>369.1</v>
      </c>
      <c r="H95" s="27">
        <v>0</v>
      </c>
      <c r="I95" s="27">
        <f t="shared" si="6"/>
        <v>369.1</v>
      </c>
      <c r="J95" s="27">
        <v>0</v>
      </c>
      <c r="K95" s="27">
        <v>0</v>
      </c>
      <c r="L95" s="27">
        <v>369.1</v>
      </c>
      <c r="M95" s="27">
        <v>0</v>
      </c>
      <c r="N95" s="27">
        <f t="shared" si="64"/>
        <v>100</v>
      </c>
      <c r="O95" s="27">
        <v>0</v>
      </c>
      <c r="P95" s="27">
        <v>0</v>
      </c>
      <c r="Q95" s="27">
        <f t="shared" si="65"/>
        <v>100</v>
      </c>
      <c r="R95" s="27">
        <v>0</v>
      </c>
    </row>
    <row r="96" spans="1:18" s="4" customFormat="1" ht="38.25" customHeight="1" x14ac:dyDescent="0.25">
      <c r="A96" s="33"/>
      <c r="B96" s="18" t="s">
        <v>219</v>
      </c>
      <c r="C96" s="49"/>
      <c r="D96" s="27">
        <f t="shared" si="66"/>
        <v>363</v>
      </c>
      <c r="E96" s="27">
        <v>0</v>
      </c>
      <c r="F96" s="27">
        <v>0</v>
      </c>
      <c r="G96" s="27">
        <v>363</v>
      </c>
      <c r="H96" s="27">
        <v>0</v>
      </c>
      <c r="I96" s="27">
        <f t="shared" si="6"/>
        <v>363</v>
      </c>
      <c r="J96" s="27">
        <v>0</v>
      </c>
      <c r="K96" s="27">
        <v>0</v>
      </c>
      <c r="L96" s="27">
        <v>363</v>
      </c>
      <c r="M96" s="27">
        <v>0</v>
      </c>
      <c r="N96" s="27">
        <f t="shared" si="64"/>
        <v>100</v>
      </c>
      <c r="O96" s="27">
        <v>0</v>
      </c>
      <c r="P96" s="27">
        <v>0</v>
      </c>
      <c r="Q96" s="27">
        <f t="shared" si="65"/>
        <v>100</v>
      </c>
      <c r="R96" s="27">
        <v>0</v>
      </c>
    </row>
    <row r="97" spans="1:18" s="4" customFormat="1" ht="48" customHeight="1" x14ac:dyDescent="0.25">
      <c r="A97" s="33"/>
      <c r="B97" s="18" t="s">
        <v>220</v>
      </c>
      <c r="C97" s="49"/>
      <c r="D97" s="27">
        <f t="shared" si="66"/>
        <v>775.6</v>
      </c>
      <c r="E97" s="27">
        <v>0</v>
      </c>
      <c r="F97" s="27">
        <v>0</v>
      </c>
      <c r="G97" s="27">
        <v>775.6</v>
      </c>
      <c r="H97" s="27">
        <v>0</v>
      </c>
      <c r="I97" s="27">
        <f t="shared" si="6"/>
        <v>775.6</v>
      </c>
      <c r="J97" s="27">
        <v>0</v>
      </c>
      <c r="K97" s="27">
        <v>0</v>
      </c>
      <c r="L97" s="27">
        <v>775.6</v>
      </c>
      <c r="M97" s="27">
        <v>0</v>
      </c>
      <c r="N97" s="27">
        <f t="shared" si="64"/>
        <v>100</v>
      </c>
      <c r="O97" s="27">
        <v>0</v>
      </c>
      <c r="P97" s="27">
        <v>0</v>
      </c>
      <c r="Q97" s="27">
        <f t="shared" si="65"/>
        <v>100</v>
      </c>
      <c r="R97" s="27">
        <v>0</v>
      </c>
    </row>
    <row r="98" spans="1:18" s="4" customFormat="1" ht="96" customHeight="1" x14ac:dyDescent="0.25">
      <c r="A98" s="33"/>
      <c r="B98" s="18" t="s">
        <v>221</v>
      </c>
      <c r="C98" s="49"/>
      <c r="D98" s="27">
        <f t="shared" si="66"/>
        <v>1250</v>
      </c>
      <c r="E98" s="27">
        <v>0</v>
      </c>
      <c r="F98" s="27">
        <v>0</v>
      </c>
      <c r="G98" s="27">
        <v>1250</v>
      </c>
      <c r="H98" s="27">
        <v>0</v>
      </c>
      <c r="I98" s="27">
        <f t="shared" si="6"/>
        <v>1250</v>
      </c>
      <c r="J98" s="27">
        <v>0</v>
      </c>
      <c r="K98" s="27">
        <v>0</v>
      </c>
      <c r="L98" s="27">
        <v>1250</v>
      </c>
      <c r="M98" s="27">
        <v>0</v>
      </c>
      <c r="N98" s="27">
        <f t="shared" si="64"/>
        <v>100</v>
      </c>
      <c r="O98" s="27">
        <v>0</v>
      </c>
      <c r="P98" s="27">
        <v>0</v>
      </c>
      <c r="Q98" s="27">
        <f t="shared" si="65"/>
        <v>100</v>
      </c>
      <c r="R98" s="27">
        <v>0</v>
      </c>
    </row>
    <row r="99" spans="1:18" s="4" customFormat="1" ht="108" customHeight="1" x14ac:dyDescent="0.25">
      <c r="A99" s="33"/>
      <c r="B99" s="18" t="s">
        <v>222</v>
      </c>
      <c r="C99" s="49"/>
      <c r="D99" s="27">
        <f t="shared" ref="D99:D102" si="67">E99+F99+G99</f>
        <v>1000</v>
      </c>
      <c r="E99" s="27">
        <v>0</v>
      </c>
      <c r="F99" s="27">
        <v>0</v>
      </c>
      <c r="G99" s="27">
        <v>1000</v>
      </c>
      <c r="H99" s="27">
        <v>0</v>
      </c>
      <c r="I99" s="27">
        <f t="shared" ref="I99:I102" si="68">J99+K99+L99</f>
        <v>1000</v>
      </c>
      <c r="J99" s="27">
        <v>0</v>
      </c>
      <c r="K99" s="27">
        <v>0</v>
      </c>
      <c r="L99" s="27">
        <v>1000</v>
      </c>
      <c r="M99" s="27">
        <v>0</v>
      </c>
      <c r="N99" s="27">
        <f t="shared" ref="N99:N102" si="69">I99/D99*100</f>
        <v>100</v>
      </c>
      <c r="O99" s="27">
        <v>0</v>
      </c>
      <c r="P99" s="27">
        <v>0</v>
      </c>
      <c r="Q99" s="27">
        <f t="shared" ref="Q99:Q102" si="70">L99/G99*100</f>
        <v>100</v>
      </c>
      <c r="R99" s="27">
        <v>0</v>
      </c>
    </row>
    <row r="100" spans="1:18" s="4" customFormat="1" ht="50.25" customHeight="1" x14ac:dyDescent="0.25">
      <c r="A100" s="33"/>
      <c r="B100" s="18" t="s">
        <v>223</v>
      </c>
      <c r="C100" s="49"/>
      <c r="D100" s="27">
        <f t="shared" si="67"/>
        <v>640.79999999999995</v>
      </c>
      <c r="E100" s="27">
        <v>0</v>
      </c>
      <c r="F100" s="27">
        <v>0</v>
      </c>
      <c r="G100" s="27">
        <v>640.79999999999995</v>
      </c>
      <c r="H100" s="27">
        <v>0</v>
      </c>
      <c r="I100" s="27">
        <f t="shared" si="68"/>
        <v>640.79999999999995</v>
      </c>
      <c r="J100" s="27">
        <v>0</v>
      </c>
      <c r="K100" s="27">
        <v>0</v>
      </c>
      <c r="L100" s="27">
        <v>640.79999999999995</v>
      </c>
      <c r="M100" s="27">
        <v>0</v>
      </c>
      <c r="N100" s="27">
        <f t="shared" si="69"/>
        <v>100</v>
      </c>
      <c r="O100" s="27">
        <v>0</v>
      </c>
      <c r="P100" s="27">
        <v>0</v>
      </c>
      <c r="Q100" s="27">
        <f t="shared" si="70"/>
        <v>100</v>
      </c>
      <c r="R100" s="27">
        <v>0</v>
      </c>
    </row>
    <row r="101" spans="1:18" s="4" customFormat="1" ht="29.25" customHeight="1" x14ac:dyDescent="0.25">
      <c r="A101" s="33"/>
      <c r="B101" s="18" t="s">
        <v>224</v>
      </c>
      <c r="C101" s="49"/>
      <c r="D101" s="27">
        <f t="shared" si="67"/>
        <v>1685.4</v>
      </c>
      <c r="E101" s="27">
        <v>0</v>
      </c>
      <c r="F101" s="27">
        <v>0</v>
      </c>
      <c r="G101" s="27">
        <v>1685.4</v>
      </c>
      <c r="H101" s="27">
        <v>0</v>
      </c>
      <c r="I101" s="27">
        <f t="shared" si="68"/>
        <v>1685.4</v>
      </c>
      <c r="J101" s="27">
        <v>0</v>
      </c>
      <c r="K101" s="27">
        <v>0</v>
      </c>
      <c r="L101" s="27">
        <v>1685.4</v>
      </c>
      <c r="M101" s="27">
        <v>0</v>
      </c>
      <c r="N101" s="27">
        <f t="shared" si="69"/>
        <v>100</v>
      </c>
      <c r="O101" s="27">
        <v>0</v>
      </c>
      <c r="P101" s="27">
        <v>0</v>
      </c>
      <c r="Q101" s="27">
        <f t="shared" si="70"/>
        <v>100</v>
      </c>
      <c r="R101" s="27">
        <v>0</v>
      </c>
    </row>
    <row r="102" spans="1:18" s="4" customFormat="1" ht="40.5" customHeight="1" x14ac:dyDescent="0.25">
      <c r="A102" s="33"/>
      <c r="B102" s="18" t="s">
        <v>225</v>
      </c>
      <c r="C102" s="49"/>
      <c r="D102" s="27">
        <f t="shared" si="67"/>
        <v>340</v>
      </c>
      <c r="E102" s="27">
        <v>0</v>
      </c>
      <c r="F102" s="27">
        <v>0</v>
      </c>
      <c r="G102" s="27">
        <v>340</v>
      </c>
      <c r="H102" s="27">
        <v>0</v>
      </c>
      <c r="I102" s="27">
        <f t="shared" si="68"/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f t="shared" si="69"/>
        <v>0</v>
      </c>
      <c r="O102" s="27">
        <v>0</v>
      </c>
      <c r="P102" s="27">
        <v>0</v>
      </c>
      <c r="Q102" s="27">
        <f t="shared" si="70"/>
        <v>0</v>
      </c>
      <c r="R102" s="27">
        <v>0</v>
      </c>
    </row>
    <row r="103" spans="1:18" s="25" customFormat="1" ht="26.25" customHeight="1" x14ac:dyDescent="0.25">
      <c r="A103" s="23"/>
      <c r="B103" s="23" t="s">
        <v>69</v>
      </c>
      <c r="C103" s="48" t="s">
        <v>356</v>
      </c>
      <c r="D103" s="24">
        <f>D104+D105+D106+D107+D108+D109+D110+D111+D112</f>
        <v>70167.399999999994</v>
      </c>
      <c r="E103" s="24">
        <f t="shared" ref="E103:M103" si="71">E104+E105+E106+E107+E108+E109+E110+E111+E112</f>
        <v>0</v>
      </c>
      <c r="F103" s="24">
        <f t="shared" si="71"/>
        <v>6050.9</v>
      </c>
      <c r="G103" s="24">
        <f t="shared" si="71"/>
        <v>64116.499999999993</v>
      </c>
      <c r="H103" s="24">
        <f t="shared" si="71"/>
        <v>0</v>
      </c>
      <c r="I103" s="24">
        <f t="shared" si="71"/>
        <v>61506.400000000001</v>
      </c>
      <c r="J103" s="24">
        <f t="shared" si="71"/>
        <v>0</v>
      </c>
      <c r="K103" s="24">
        <f t="shared" si="71"/>
        <v>5974.4</v>
      </c>
      <c r="L103" s="24">
        <f t="shared" si="71"/>
        <v>55531.999999999993</v>
      </c>
      <c r="M103" s="24">
        <f t="shared" si="71"/>
        <v>0</v>
      </c>
      <c r="N103" s="24">
        <f t="shared" si="64"/>
        <v>87.656661070525644</v>
      </c>
      <c r="O103" s="24">
        <v>0</v>
      </c>
      <c r="P103" s="24">
        <f t="shared" si="65"/>
        <v>98.735725264010313</v>
      </c>
      <c r="Q103" s="24">
        <f t="shared" si="65"/>
        <v>86.611090748871192</v>
      </c>
      <c r="R103" s="24">
        <v>0</v>
      </c>
    </row>
    <row r="104" spans="1:18" s="25" customFormat="1" ht="24" customHeight="1" x14ac:dyDescent="0.25">
      <c r="A104" s="23"/>
      <c r="B104" s="18" t="s">
        <v>357</v>
      </c>
      <c r="C104" s="48"/>
      <c r="D104" s="27">
        <f t="shared" si="5"/>
        <v>18711.099999999999</v>
      </c>
      <c r="E104" s="27">
        <v>0</v>
      </c>
      <c r="F104" s="27">
        <v>0</v>
      </c>
      <c r="G104" s="27">
        <v>18711.099999999999</v>
      </c>
      <c r="H104" s="27">
        <v>0</v>
      </c>
      <c r="I104" s="27">
        <f t="shared" si="6"/>
        <v>18711.099999999999</v>
      </c>
      <c r="J104" s="27">
        <v>0</v>
      </c>
      <c r="K104" s="27">
        <v>0</v>
      </c>
      <c r="L104" s="27">
        <v>18711.099999999999</v>
      </c>
      <c r="M104" s="27">
        <v>0</v>
      </c>
      <c r="N104" s="27">
        <f t="shared" si="64"/>
        <v>100</v>
      </c>
      <c r="O104" s="27">
        <v>0</v>
      </c>
      <c r="P104" s="27">
        <v>0</v>
      </c>
      <c r="Q104" s="27">
        <f t="shared" si="65"/>
        <v>100</v>
      </c>
      <c r="R104" s="27">
        <v>0</v>
      </c>
    </row>
    <row r="105" spans="1:18" s="25" customFormat="1" ht="78" customHeight="1" x14ac:dyDescent="0.25">
      <c r="A105" s="23"/>
      <c r="B105" s="18" t="s">
        <v>332</v>
      </c>
      <c r="C105" s="48"/>
      <c r="D105" s="27">
        <f t="shared" si="5"/>
        <v>341.5</v>
      </c>
      <c r="E105" s="27">
        <v>0</v>
      </c>
      <c r="F105" s="27">
        <v>293.7</v>
      </c>
      <c r="G105" s="27">
        <v>47.8</v>
      </c>
      <c r="H105" s="27">
        <v>0</v>
      </c>
      <c r="I105" s="27">
        <f t="shared" si="6"/>
        <v>341.5</v>
      </c>
      <c r="J105" s="27">
        <v>0</v>
      </c>
      <c r="K105" s="27">
        <v>293.7</v>
      </c>
      <c r="L105" s="27">
        <v>47.8</v>
      </c>
      <c r="M105" s="27">
        <v>0</v>
      </c>
      <c r="N105" s="27">
        <f t="shared" si="64"/>
        <v>100</v>
      </c>
      <c r="O105" s="27">
        <v>0</v>
      </c>
      <c r="P105" s="27">
        <v>0</v>
      </c>
      <c r="Q105" s="27">
        <f t="shared" si="65"/>
        <v>100</v>
      </c>
      <c r="R105" s="27">
        <v>0</v>
      </c>
    </row>
    <row r="106" spans="1:18" s="25" customFormat="1" ht="67.5" customHeight="1" x14ac:dyDescent="0.25">
      <c r="A106" s="23"/>
      <c r="B106" s="18" t="s">
        <v>226</v>
      </c>
      <c r="C106" s="48"/>
      <c r="D106" s="27">
        <f t="shared" ref="D106" si="72">E106+F106+G106</f>
        <v>35133</v>
      </c>
      <c r="E106" s="27">
        <v>0</v>
      </c>
      <c r="F106" s="27">
        <v>0</v>
      </c>
      <c r="G106" s="27">
        <v>35133</v>
      </c>
      <c r="H106" s="27">
        <v>0</v>
      </c>
      <c r="I106" s="27">
        <f t="shared" ref="I106" si="73">J106+K106+L106</f>
        <v>35133</v>
      </c>
      <c r="J106" s="27">
        <v>0</v>
      </c>
      <c r="K106" s="27">
        <v>0</v>
      </c>
      <c r="L106" s="27">
        <v>35133</v>
      </c>
      <c r="M106" s="27">
        <v>0</v>
      </c>
      <c r="N106" s="27">
        <f t="shared" ref="N106" si="74">I106/D106*100</f>
        <v>100</v>
      </c>
      <c r="O106" s="27">
        <v>0</v>
      </c>
      <c r="P106" s="27">
        <v>0</v>
      </c>
      <c r="Q106" s="27">
        <f t="shared" ref="Q106" si="75">L106/G106*100</f>
        <v>100</v>
      </c>
      <c r="R106" s="27">
        <v>0</v>
      </c>
    </row>
    <row r="107" spans="1:18" s="25" customFormat="1" ht="54" customHeight="1" x14ac:dyDescent="0.25">
      <c r="A107" s="23"/>
      <c r="B107" s="18" t="s">
        <v>227</v>
      </c>
      <c r="C107" s="48"/>
      <c r="D107" s="27">
        <f t="shared" si="5"/>
        <v>719</v>
      </c>
      <c r="E107" s="27">
        <v>0</v>
      </c>
      <c r="F107" s="27">
        <v>0</v>
      </c>
      <c r="G107" s="27">
        <v>719</v>
      </c>
      <c r="H107" s="27">
        <v>0</v>
      </c>
      <c r="I107" s="27">
        <f t="shared" si="6"/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f t="shared" si="64"/>
        <v>0</v>
      </c>
      <c r="O107" s="27">
        <v>0</v>
      </c>
      <c r="P107" s="27">
        <v>0</v>
      </c>
      <c r="Q107" s="27">
        <f t="shared" si="65"/>
        <v>0</v>
      </c>
      <c r="R107" s="27">
        <v>0</v>
      </c>
    </row>
    <row r="108" spans="1:18" s="25" customFormat="1" ht="255" customHeight="1" x14ac:dyDescent="0.25">
      <c r="A108" s="23"/>
      <c r="B108" s="32" t="s">
        <v>358</v>
      </c>
      <c r="C108" s="48"/>
      <c r="D108" s="27">
        <f t="shared" si="5"/>
        <v>8861.5</v>
      </c>
      <c r="E108" s="27">
        <v>0</v>
      </c>
      <c r="F108" s="27">
        <v>0</v>
      </c>
      <c r="G108" s="27">
        <v>8861.5</v>
      </c>
      <c r="H108" s="27">
        <v>0</v>
      </c>
      <c r="I108" s="27">
        <f t="shared" si="6"/>
        <v>1001.6</v>
      </c>
      <c r="J108" s="27">
        <v>0</v>
      </c>
      <c r="K108" s="27">
        <v>0</v>
      </c>
      <c r="L108" s="27">
        <v>1001.6</v>
      </c>
      <c r="M108" s="27">
        <v>0</v>
      </c>
      <c r="N108" s="27">
        <f t="shared" si="64"/>
        <v>11.302826835185916</v>
      </c>
      <c r="O108" s="27">
        <v>0</v>
      </c>
      <c r="P108" s="27">
        <v>0</v>
      </c>
      <c r="Q108" s="27">
        <f t="shared" si="65"/>
        <v>11.302826835185916</v>
      </c>
      <c r="R108" s="27">
        <v>0</v>
      </c>
    </row>
    <row r="109" spans="1:18" s="25" customFormat="1" ht="183.75" customHeight="1" x14ac:dyDescent="0.25">
      <c r="A109" s="23"/>
      <c r="B109" s="32" t="s">
        <v>360</v>
      </c>
      <c r="C109" s="48"/>
      <c r="D109" s="27">
        <f t="shared" si="5"/>
        <v>987.8</v>
      </c>
      <c r="E109" s="27">
        <v>0</v>
      </c>
      <c r="F109" s="27">
        <v>849.5</v>
      </c>
      <c r="G109" s="27">
        <v>138.30000000000001</v>
      </c>
      <c r="H109" s="27">
        <v>0</v>
      </c>
      <c r="I109" s="27">
        <f t="shared" si="6"/>
        <v>987.8</v>
      </c>
      <c r="J109" s="27">
        <v>0</v>
      </c>
      <c r="K109" s="27">
        <v>849.5</v>
      </c>
      <c r="L109" s="27">
        <v>138.30000000000001</v>
      </c>
      <c r="M109" s="27">
        <v>0</v>
      </c>
      <c r="N109" s="27">
        <f t="shared" si="64"/>
        <v>100</v>
      </c>
      <c r="O109" s="27">
        <v>0</v>
      </c>
      <c r="P109" s="27">
        <v>0</v>
      </c>
      <c r="Q109" s="27">
        <f t="shared" si="65"/>
        <v>100</v>
      </c>
      <c r="R109" s="27">
        <v>0</v>
      </c>
    </row>
    <row r="110" spans="1:18" s="25" customFormat="1" ht="65.25" customHeight="1" x14ac:dyDescent="0.25">
      <c r="A110" s="23"/>
      <c r="B110" s="18" t="s">
        <v>333</v>
      </c>
      <c r="C110" s="48"/>
      <c r="D110" s="27">
        <f t="shared" ref="D110" si="76">E110+F110+G110</f>
        <v>399.2</v>
      </c>
      <c r="E110" s="27">
        <v>0</v>
      </c>
      <c r="F110" s="27">
        <v>350</v>
      </c>
      <c r="G110" s="27">
        <v>49.2</v>
      </c>
      <c r="H110" s="27">
        <v>0</v>
      </c>
      <c r="I110" s="27">
        <f t="shared" ref="I110" si="77">J110+K110+L110</f>
        <v>399.2</v>
      </c>
      <c r="J110" s="27">
        <v>0</v>
      </c>
      <c r="K110" s="27">
        <v>350</v>
      </c>
      <c r="L110" s="27">
        <v>49.2</v>
      </c>
      <c r="M110" s="27">
        <v>0</v>
      </c>
      <c r="N110" s="27">
        <f t="shared" ref="N110" si="78">I110/D110*100</f>
        <v>100</v>
      </c>
      <c r="O110" s="27">
        <v>0</v>
      </c>
      <c r="P110" s="27">
        <v>0</v>
      </c>
      <c r="Q110" s="27">
        <f t="shared" ref="Q110" si="79">L110/G110*100</f>
        <v>100</v>
      </c>
      <c r="R110" s="27">
        <v>0</v>
      </c>
    </row>
    <row r="111" spans="1:18" s="25" customFormat="1" ht="206.25" customHeight="1" x14ac:dyDescent="0.25">
      <c r="A111" s="23"/>
      <c r="B111" s="18" t="s">
        <v>334</v>
      </c>
      <c r="C111" s="48"/>
      <c r="D111" s="27">
        <f t="shared" ref="D111" si="80">E111+F111+G111</f>
        <v>4900.8999999999996</v>
      </c>
      <c r="E111" s="27">
        <v>0</v>
      </c>
      <c r="F111" s="27">
        <v>4557.7</v>
      </c>
      <c r="G111" s="27">
        <v>343.2</v>
      </c>
      <c r="H111" s="27">
        <v>0</v>
      </c>
      <c r="I111" s="27">
        <f t="shared" ref="I111" si="81">J111+K111+L111</f>
        <v>4818.8</v>
      </c>
      <c r="J111" s="27">
        <v>0</v>
      </c>
      <c r="K111" s="27">
        <v>4481.2</v>
      </c>
      <c r="L111" s="27">
        <v>337.6</v>
      </c>
      <c r="M111" s="27">
        <v>0</v>
      </c>
      <c r="N111" s="27">
        <f t="shared" ref="N111" si="82">I111/D111*100</f>
        <v>98.324797486176024</v>
      </c>
      <c r="O111" s="27">
        <v>0</v>
      </c>
      <c r="P111" s="27">
        <f t="shared" ref="P111" si="83">K111/F111*100</f>
        <v>98.321521820216333</v>
      </c>
      <c r="Q111" s="27">
        <f t="shared" ref="Q111" si="84">L111/G111*100</f>
        <v>98.368298368298383</v>
      </c>
      <c r="R111" s="27">
        <v>0</v>
      </c>
    </row>
    <row r="112" spans="1:18" s="25" customFormat="1" ht="60.75" customHeight="1" x14ac:dyDescent="0.25">
      <c r="A112" s="23"/>
      <c r="B112" s="18" t="s">
        <v>359</v>
      </c>
      <c r="C112" s="48"/>
      <c r="D112" s="27">
        <f t="shared" ref="D112" si="85">E112+F112+G112</f>
        <v>113.4</v>
      </c>
      <c r="E112" s="27">
        <v>0</v>
      </c>
      <c r="F112" s="27">
        <v>0</v>
      </c>
      <c r="G112" s="27">
        <v>113.4</v>
      </c>
      <c r="H112" s="27">
        <v>0</v>
      </c>
      <c r="I112" s="27">
        <f t="shared" ref="I112" si="86">J112+K112+L112</f>
        <v>113.4</v>
      </c>
      <c r="J112" s="27">
        <v>0</v>
      </c>
      <c r="K112" s="27">
        <v>0</v>
      </c>
      <c r="L112" s="27">
        <v>113.4</v>
      </c>
      <c r="M112" s="27">
        <v>0</v>
      </c>
      <c r="N112" s="27">
        <f t="shared" ref="N112" si="87">I112/D112*100</f>
        <v>100</v>
      </c>
      <c r="O112" s="27">
        <v>0</v>
      </c>
      <c r="P112" s="27">
        <v>0</v>
      </c>
      <c r="Q112" s="27">
        <f t="shared" ref="Q112" si="88">L112/G112*100</f>
        <v>100</v>
      </c>
      <c r="R112" s="27">
        <v>0</v>
      </c>
    </row>
    <row r="113" spans="1:18" s="15" customFormat="1" ht="39" customHeight="1" x14ac:dyDescent="0.25">
      <c r="A113" s="12">
        <v>5</v>
      </c>
      <c r="B113" s="34" t="s">
        <v>18</v>
      </c>
      <c r="C113" s="13" t="s">
        <v>52</v>
      </c>
      <c r="D113" s="14">
        <f t="shared" si="5"/>
        <v>17711.300000000003</v>
      </c>
      <c r="E113" s="14">
        <f>E114+E134</f>
        <v>0</v>
      </c>
      <c r="F113" s="14">
        <f>F114+F134</f>
        <v>0</v>
      </c>
      <c r="G113" s="14">
        <f>G114+G134</f>
        <v>17711.300000000003</v>
      </c>
      <c r="H113" s="14">
        <v>0</v>
      </c>
      <c r="I113" s="14">
        <f t="shared" si="6"/>
        <v>17711.300000000003</v>
      </c>
      <c r="J113" s="14">
        <f>J114+J134</f>
        <v>0</v>
      </c>
      <c r="K113" s="14">
        <f>K114+K134</f>
        <v>0</v>
      </c>
      <c r="L113" s="14">
        <f>L114+L134</f>
        <v>17711.300000000003</v>
      </c>
      <c r="M113" s="14">
        <v>0</v>
      </c>
      <c r="N113" s="14">
        <f>I113/D113*100</f>
        <v>100</v>
      </c>
      <c r="O113" s="14">
        <v>0</v>
      </c>
      <c r="P113" s="14">
        <v>0</v>
      </c>
      <c r="Q113" s="14">
        <f>L113/G113*100</f>
        <v>100</v>
      </c>
      <c r="R113" s="14">
        <v>0</v>
      </c>
    </row>
    <row r="114" spans="1:18" s="25" customFormat="1" ht="47.25" customHeight="1" x14ac:dyDescent="0.25">
      <c r="A114" s="23"/>
      <c r="B114" s="23" t="s">
        <v>70</v>
      </c>
      <c r="C114" s="49" t="s">
        <v>52</v>
      </c>
      <c r="D114" s="24">
        <f>D115+D116+D117+D118+D119+D120+D121+D122+D123+D124+D125+D126+D127+D128+D129+D130+D131+D132+D133</f>
        <v>6139</v>
      </c>
      <c r="E114" s="24">
        <f t="shared" ref="E114:L114" si="89">E115+E116+E117+E118+E119+E120+E121+E122+E123+E124+E125+E126+E127+E128+E129+E130+E131+E132+E133</f>
        <v>0</v>
      </c>
      <c r="F114" s="24">
        <f t="shared" si="89"/>
        <v>0</v>
      </c>
      <c r="G114" s="24">
        <f t="shared" si="89"/>
        <v>6139</v>
      </c>
      <c r="H114" s="24">
        <f t="shared" si="89"/>
        <v>0</v>
      </c>
      <c r="I114" s="24">
        <f t="shared" si="89"/>
        <v>6139</v>
      </c>
      <c r="J114" s="24">
        <f t="shared" si="89"/>
        <v>0</v>
      </c>
      <c r="K114" s="24">
        <f t="shared" si="89"/>
        <v>0</v>
      </c>
      <c r="L114" s="24">
        <f t="shared" si="89"/>
        <v>6139</v>
      </c>
      <c r="M114" s="24">
        <f>M115+M116+M117+M118+M119+M120+M121+M122+M123+M124+M125+M126+M127+M128+M129+M130+M131+M132</f>
        <v>0</v>
      </c>
      <c r="N114" s="24">
        <f t="shared" ref="N114:N137" si="90">I114/D114*100</f>
        <v>100</v>
      </c>
      <c r="O114" s="24">
        <v>0</v>
      </c>
      <c r="P114" s="24">
        <v>0</v>
      </c>
      <c r="Q114" s="24">
        <f>L114/G114*100</f>
        <v>100</v>
      </c>
      <c r="R114" s="24">
        <v>0</v>
      </c>
    </row>
    <row r="115" spans="1:18" s="36" customFormat="1" ht="97.5" customHeight="1" x14ac:dyDescent="0.25">
      <c r="A115" s="35"/>
      <c r="B115" s="18" t="s">
        <v>250</v>
      </c>
      <c r="C115" s="49"/>
      <c r="D115" s="19">
        <f t="shared" si="5"/>
        <v>65.099999999999994</v>
      </c>
      <c r="E115" s="19">
        <v>0</v>
      </c>
      <c r="F115" s="19">
        <v>0</v>
      </c>
      <c r="G115" s="19">
        <v>65.099999999999994</v>
      </c>
      <c r="H115" s="19">
        <v>0</v>
      </c>
      <c r="I115" s="19">
        <f t="shared" ref="I115:I132" si="91">J115+K115+L115</f>
        <v>65.099999999999994</v>
      </c>
      <c r="J115" s="19">
        <v>0</v>
      </c>
      <c r="K115" s="19">
        <v>0</v>
      </c>
      <c r="L115" s="19">
        <v>65.099999999999994</v>
      </c>
      <c r="M115" s="19">
        <v>0</v>
      </c>
      <c r="N115" s="19">
        <f t="shared" ref="N115:N132" si="92">I115/D115*100</f>
        <v>100</v>
      </c>
      <c r="O115" s="19">
        <v>0</v>
      </c>
      <c r="P115" s="19">
        <v>0</v>
      </c>
      <c r="Q115" s="19">
        <f t="shared" ref="Q115:Q132" si="93">L115/G115*100</f>
        <v>100</v>
      </c>
      <c r="R115" s="19">
        <v>0</v>
      </c>
    </row>
    <row r="116" spans="1:18" s="25" customFormat="1" ht="71.25" customHeight="1" x14ac:dyDescent="0.25">
      <c r="A116" s="23"/>
      <c r="B116" s="32" t="s">
        <v>251</v>
      </c>
      <c r="C116" s="49"/>
      <c r="D116" s="27">
        <f t="shared" si="5"/>
        <v>10</v>
      </c>
      <c r="E116" s="27">
        <v>0</v>
      </c>
      <c r="F116" s="27">
        <v>0</v>
      </c>
      <c r="G116" s="27">
        <v>10</v>
      </c>
      <c r="H116" s="27">
        <v>0</v>
      </c>
      <c r="I116" s="27">
        <f t="shared" si="91"/>
        <v>10</v>
      </c>
      <c r="J116" s="27">
        <v>0</v>
      </c>
      <c r="K116" s="27">
        <v>0</v>
      </c>
      <c r="L116" s="27">
        <v>10</v>
      </c>
      <c r="M116" s="27">
        <v>0</v>
      </c>
      <c r="N116" s="27">
        <f t="shared" si="92"/>
        <v>100</v>
      </c>
      <c r="O116" s="27">
        <v>0</v>
      </c>
      <c r="P116" s="27">
        <v>0</v>
      </c>
      <c r="Q116" s="27">
        <f t="shared" si="93"/>
        <v>100</v>
      </c>
      <c r="R116" s="27">
        <v>0</v>
      </c>
    </row>
    <row r="117" spans="1:18" s="25" customFormat="1" ht="71.25" customHeight="1" x14ac:dyDescent="0.25">
      <c r="A117" s="23"/>
      <c r="B117" s="32" t="s">
        <v>252</v>
      </c>
      <c r="C117" s="49"/>
      <c r="D117" s="27">
        <f t="shared" si="5"/>
        <v>199.3</v>
      </c>
      <c r="E117" s="27">
        <v>0</v>
      </c>
      <c r="F117" s="27">
        <v>0</v>
      </c>
      <c r="G117" s="27">
        <v>199.3</v>
      </c>
      <c r="H117" s="27">
        <v>0</v>
      </c>
      <c r="I117" s="27">
        <f t="shared" si="91"/>
        <v>199.3</v>
      </c>
      <c r="J117" s="27">
        <v>0</v>
      </c>
      <c r="K117" s="27">
        <v>0</v>
      </c>
      <c r="L117" s="27">
        <v>199.3</v>
      </c>
      <c r="M117" s="27">
        <v>0</v>
      </c>
      <c r="N117" s="27">
        <f t="shared" si="92"/>
        <v>100</v>
      </c>
      <c r="O117" s="27">
        <v>0</v>
      </c>
      <c r="P117" s="27">
        <v>0</v>
      </c>
      <c r="Q117" s="27">
        <f t="shared" si="93"/>
        <v>100</v>
      </c>
      <c r="R117" s="27">
        <v>0</v>
      </c>
    </row>
    <row r="118" spans="1:18" s="25" customFormat="1" ht="39" customHeight="1" x14ac:dyDescent="0.25">
      <c r="A118" s="23"/>
      <c r="B118" s="32" t="s">
        <v>253</v>
      </c>
      <c r="C118" s="49"/>
      <c r="D118" s="27">
        <f t="shared" si="5"/>
        <v>16</v>
      </c>
      <c r="E118" s="27">
        <v>0</v>
      </c>
      <c r="F118" s="27">
        <v>0</v>
      </c>
      <c r="G118" s="27">
        <v>16</v>
      </c>
      <c r="H118" s="27">
        <v>0</v>
      </c>
      <c r="I118" s="27">
        <f t="shared" si="91"/>
        <v>16</v>
      </c>
      <c r="J118" s="27">
        <v>0</v>
      </c>
      <c r="K118" s="27">
        <v>0</v>
      </c>
      <c r="L118" s="27">
        <v>16</v>
      </c>
      <c r="M118" s="27">
        <v>0</v>
      </c>
      <c r="N118" s="27">
        <f t="shared" si="92"/>
        <v>100</v>
      </c>
      <c r="O118" s="27">
        <v>0</v>
      </c>
      <c r="P118" s="27">
        <v>0</v>
      </c>
      <c r="Q118" s="27">
        <f t="shared" si="93"/>
        <v>100</v>
      </c>
      <c r="R118" s="27">
        <v>0</v>
      </c>
    </row>
    <row r="119" spans="1:18" s="25" customFormat="1" ht="39.75" customHeight="1" x14ac:dyDescent="0.25">
      <c r="A119" s="23"/>
      <c r="B119" s="32" t="s">
        <v>254</v>
      </c>
      <c r="C119" s="49"/>
      <c r="D119" s="27">
        <f t="shared" si="5"/>
        <v>9.8000000000000007</v>
      </c>
      <c r="E119" s="27">
        <v>0</v>
      </c>
      <c r="F119" s="27">
        <v>0</v>
      </c>
      <c r="G119" s="27">
        <v>9.8000000000000007</v>
      </c>
      <c r="H119" s="27">
        <v>0</v>
      </c>
      <c r="I119" s="27">
        <f t="shared" si="91"/>
        <v>9.8000000000000007</v>
      </c>
      <c r="J119" s="27">
        <v>0</v>
      </c>
      <c r="K119" s="27">
        <v>0</v>
      </c>
      <c r="L119" s="27">
        <v>9.8000000000000007</v>
      </c>
      <c r="M119" s="27">
        <v>0</v>
      </c>
      <c r="N119" s="27">
        <f t="shared" si="92"/>
        <v>100</v>
      </c>
      <c r="O119" s="27">
        <v>0</v>
      </c>
      <c r="P119" s="27">
        <v>0</v>
      </c>
      <c r="Q119" s="27">
        <f t="shared" si="93"/>
        <v>100</v>
      </c>
      <c r="R119" s="27">
        <v>0</v>
      </c>
    </row>
    <row r="120" spans="1:18" s="25" customFormat="1" ht="72.75" customHeight="1" x14ac:dyDescent="0.25">
      <c r="A120" s="23"/>
      <c r="B120" s="32" t="s">
        <v>214</v>
      </c>
      <c r="C120" s="49"/>
      <c r="D120" s="27">
        <f t="shared" si="5"/>
        <v>170</v>
      </c>
      <c r="E120" s="27">
        <v>0</v>
      </c>
      <c r="F120" s="27">
        <v>0</v>
      </c>
      <c r="G120" s="27">
        <v>170</v>
      </c>
      <c r="H120" s="27">
        <v>0</v>
      </c>
      <c r="I120" s="27">
        <f t="shared" si="91"/>
        <v>170</v>
      </c>
      <c r="J120" s="27">
        <v>0</v>
      </c>
      <c r="K120" s="27">
        <v>0</v>
      </c>
      <c r="L120" s="27">
        <v>170</v>
      </c>
      <c r="M120" s="27">
        <v>0</v>
      </c>
      <c r="N120" s="27">
        <f t="shared" si="92"/>
        <v>100</v>
      </c>
      <c r="O120" s="27">
        <v>0</v>
      </c>
      <c r="P120" s="27">
        <v>0</v>
      </c>
      <c r="Q120" s="27">
        <f t="shared" si="93"/>
        <v>100</v>
      </c>
      <c r="R120" s="27">
        <v>0</v>
      </c>
    </row>
    <row r="121" spans="1:18" s="25" customFormat="1" ht="64.5" customHeight="1" x14ac:dyDescent="0.25">
      <c r="A121" s="23"/>
      <c r="B121" s="32" t="s">
        <v>215</v>
      </c>
      <c r="C121" s="49"/>
      <c r="D121" s="27">
        <f t="shared" si="5"/>
        <v>18.399999999999999</v>
      </c>
      <c r="E121" s="27">
        <v>0</v>
      </c>
      <c r="F121" s="27">
        <v>0</v>
      </c>
      <c r="G121" s="27">
        <v>18.399999999999999</v>
      </c>
      <c r="H121" s="27">
        <v>0</v>
      </c>
      <c r="I121" s="27">
        <f t="shared" si="91"/>
        <v>18.399999999999999</v>
      </c>
      <c r="J121" s="27">
        <v>0</v>
      </c>
      <c r="K121" s="27">
        <v>0</v>
      </c>
      <c r="L121" s="27">
        <v>18.399999999999999</v>
      </c>
      <c r="M121" s="27">
        <v>0</v>
      </c>
      <c r="N121" s="27">
        <f t="shared" si="92"/>
        <v>100</v>
      </c>
      <c r="O121" s="27">
        <v>0</v>
      </c>
      <c r="P121" s="27">
        <v>0</v>
      </c>
      <c r="Q121" s="27">
        <f t="shared" si="93"/>
        <v>100</v>
      </c>
      <c r="R121" s="27">
        <v>0</v>
      </c>
    </row>
    <row r="122" spans="1:18" s="25" customFormat="1" ht="42.75" customHeight="1" x14ac:dyDescent="0.25">
      <c r="A122" s="23"/>
      <c r="B122" s="32" t="s">
        <v>321</v>
      </c>
      <c r="C122" s="49"/>
      <c r="D122" s="27">
        <f t="shared" si="5"/>
        <v>7.4</v>
      </c>
      <c r="E122" s="27">
        <v>0</v>
      </c>
      <c r="F122" s="27">
        <v>0</v>
      </c>
      <c r="G122" s="27">
        <v>7.4</v>
      </c>
      <c r="H122" s="27">
        <v>0</v>
      </c>
      <c r="I122" s="27">
        <f t="shared" si="91"/>
        <v>7.4</v>
      </c>
      <c r="J122" s="27">
        <v>0</v>
      </c>
      <c r="K122" s="27">
        <v>0</v>
      </c>
      <c r="L122" s="27">
        <v>7.4</v>
      </c>
      <c r="M122" s="27">
        <v>0</v>
      </c>
      <c r="N122" s="27">
        <f t="shared" si="92"/>
        <v>100</v>
      </c>
      <c r="O122" s="27">
        <v>0</v>
      </c>
      <c r="P122" s="27">
        <v>0</v>
      </c>
      <c r="Q122" s="27">
        <f t="shared" si="93"/>
        <v>100</v>
      </c>
      <c r="R122" s="27">
        <v>0</v>
      </c>
    </row>
    <row r="123" spans="1:18" s="25" customFormat="1" ht="27" customHeight="1" x14ac:dyDescent="0.25">
      <c r="A123" s="23"/>
      <c r="B123" s="32" t="s">
        <v>255</v>
      </c>
      <c r="C123" s="49"/>
      <c r="D123" s="27">
        <f t="shared" si="5"/>
        <v>5.0999999999999996</v>
      </c>
      <c r="E123" s="27">
        <v>0</v>
      </c>
      <c r="F123" s="27">
        <v>0</v>
      </c>
      <c r="G123" s="27">
        <v>5.0999999999999996</v>
      </c>
      <c r="H123" s="27">
        <v>0</v>
      </c>
      <c r="I123" s="27">
        <f t="shared" si="91"/>
        <v>5.0999999999999996</v>
      </c>
      <c r="J123" s="27">
        <v>0</v>
      </c>
      <c r="K123" s="27">
        <v>0</v>
      </c>
      <c r="L123" s="27">
        <v>5.0999999999999996</v>
      </c>
      <c r="M123" s="27">
        <v>0</v>
      </c>
      <c r="N123" s="27">
        <f t="shared" si="92"/>
        <v>100</v>
      </c>
      <c r="O123" s="27">
        <v>0</v>
      </c>
      <c r="P123" s="27">
        <v>0</v>
      </c>
      <c r="Q123" s="27">
        <f t="shared" si="93"/>
        <v>100</v>
      </c>
      <c r="R123" s="27">
        <v>0</v>
      </c>
    </row>
    <row r="124" spans="1:18" s="25" customFormat="1" ht="42.75" customHeight="1" x14ac:dyDescent="0.25">
      <c r="A124" s="23"/>
      <c r="B124" s="32" t="s">
        <v>216</v>
      </c>
      <c r="C124" s="49"/>
      <c r="D124" s="27">
        <f t="shared" si="5"/>
        <v>5.3</v>
      </c>
      <c r="E124" s="27">
        <v>0</v>
      </c>
      <c r="F124" s="27">
        <v>0</v>
      </c>
      <c r="G124" s="27">
        <v>5.3</v>
      </c>
      <c r="H124" s="27">
        <v>0</v>
      </c>
      <c r="I124" s="27">
        <f t="shared" si="91"/>
        <v>5.3</v>
      </c>
      <c r="J124" s="27">
        <v>0</v>
      </c>
      <c r="K124" s="27">
        <v>0</v>
      </c>
      <c r="L124" s="27">
        <v>5.3</v>
      </c>
      <c r="M124" s="27">
        <v>0</v>
      </c>
      <c r="N124" s="27">
        <f t="shared" si="92"/>
        <v>100</v>
      </c>
      <c r="O124" s="27">
        <v>0</v>
      </c>
      <c r="P124" s="27">
        <v>0</v>
      </c>
      <c r="Q124" s="27">
        <f t="shared" si="93"/>
        <v>100</v>
      </c>
      <c r="R124" s="27">
        <v>0</v>
      </c>
    </row>
    <row r="125" spans="1:18" s="25" customFormat="1" ht="51.75" customHeight="1" x14ac:dyDescent="0.25">
      <c r="A125" s="23"/>
      <c r="B125" s="32" t="s">
        <v>256</v>
      </c>
      <c r="C125" s="49"/>
      <c r="D125" s="27">
        <f t="shared" si="5"/>
        <v>21.4</v>
      </c>
      <c r="E125" s="27">
        <v>0</v>
      </c>
      <c r="F125" s="27">
        <v>0</v>
      </c>
      <c r="G125" s="27">
        <v>21.4</v>
      </c>
      <c r="H125" s="27">
        <v>0</v>
      </c>
      <c r="I125" s="27">
        <f t="shared" si="91"/>
        <v>21.4</v>
      </c>
      <c r="J125" s="27">
        <v>0</v>
      </c>
      <c r="K125" s="27">
        <v>0</v>
      </c>
      <c r="L125" s="27">
        <v>21.4</v>
      </c>
      <c r="M125" s="27">
        <v>0</v>
      </c>
      <c r="N125" s="27">
        <f t="shared" si="92"/>
        <v>100</v>
      </c>
      <c r="O125" s="27">
        <v>0</v>
      </c>
      <c r="P125" s="27">
        <v>0</v>
      </c>
      <c r="Q125" s="27">
        <f t="shared" si="93"/>
        <v>100</v>
      </c>
      <c r="R125" s="27">
        <v>0</v>
      </c>
    </row>
    <row r="126" spans="1:18" s="25" customFormat="1" ht="27" customHeight="1" x14ac:dyDescent="0.25">
      <c r="A126" s="23"/>
      <c r="B126" s="32" t="s">
        <v>322</v>
      </c>
      <c r="C126" s="49"/>
      <c r="D126" s="27">
        <f t="shared" si="5"/>
        <v>7</v>
      </c>
      <c r="E126" s="27">
        <v>0</v>
      </c>
      <c r="F126" s="27">
        <v>0</v>
      </c>
      <c r="G126" s="27">
        <v>7</v>
      </c>
      <c r="H126" s="27">
        <v>0</v>
      </c>
      <c r="I126" s="27">
        <f t="shared" si="91"/>
        <v>7</v>
      </c>
      <c r="J126" s="27">
        <v>0</v>
      </c>
      <c r="K126" s="27">
        <v>0</v>
      </c>
      <c r="L126" s="27">
        <v>7</v>
      </c>
      <c r="M126" s="27">
        <v>0</v>
      </c>
      <c r="N126" s="27">
        <f t="shared" si="92"/>
        <v>100</v>
      </c>
      <c r="O126" s="27">
        <v>0</v>
      </c>
      <c r="P126" s="27">
        <v>0</v>
      </c>
      <c r="Q126" s="27">
        <f t="shared" si="93"/>
        <v>100</v>
      </c>
      <c r="R126" s="27">
        <v>0</v>
      </c>
    </row>
    <row r="127" spans="1:18" s="25" customFormat="1" ht="98.25" customHeight="1" x14ac:dyDescent="0.25">
      <c r="A127" s="23"/>
      <c r="B127" s="32" t="s">
        <v>257</v>
      </c>
      <c r="C127" s="49"/>
      <c r="D127" s="27">
        <f t="shared" si="5"/>
        <v>1.7</v>
      </c>
      <c r="E127" s="27">
        <v>0</v>
      </c>
      <c r="F127" s="27">
        <v>0</v>
      </c>
      <c r="G127" s="27">
        <v>1.7</v>
      </c>
      <c r="H127" s="27">
        <v>0</v>
      </c>
      <c r="I127" s="27">
        <f t="shared" si="91"/>
        <v>1.7</v>
      </c>
      <c r="J127" s="27">
        <v>0</v>
      </c>
      <c r="K127" s="27">
        <v>0</v>
      </c>
      <c r="L127" s="27">
        <v>1.7</v>
      </c>
      <c r="M127" s="27">
        <v>0</v>
      </c>
      <c r="N127" s="27">
        <f t="shared" si="92"/>
        <v>100</v>
      </c>
      <c r="O127" s="27">
        <v>0</v>
      </c>
      <c r="P127" s="27">
        <v>0</v>
      </c>
      <c r="Q127" s="27">
        <f t="shared" si="93"/>
        <v>100</v>
      </c>
      <c r="R127" s="27">
        <v>0</v>
      </c>
    </row>
    <row r="128" spans="1:18" s="25" customFormat="1" ht="74.25" customHeight="1" x14ac:dyDescent="0.25">
      <c r="A128" s="23"/>
      <c r="B128" s="32" t="s">
        <v>258</v>
      </c>
      <c r="C128" s="49"/>
      <c r="D128" s="27">
        <f t="shared" si="5"/>
        <v>5</v>
      </c>
      <c r="E128" s="27">
        <v>0</v>
      </c>
      <c r="F128" s="27">
        <v>0</v>
      </c>
      <c r="G128" s="27">
        <v>5</v>
      </c>
      <c r="H128" s="27">
        <v>0</v>
      </c>
      <c r="I128" s="27">
        <f t="shared" si="91"/>
        <v>5</v>
      </c>
      <c r="J128" s="27">
        <v>0</v>
      </c>
      <c r="K128" s="27">
        <v>0</v>
      </c>
      <c r="L128" s="27">
        <v>5</v>
      </c>
      <c r="M128" s="27">
        <v>0</v>
      </c>
      <c r="N128" s="27">
        <f t="shared" si="92"/>
        <v>100</v>
      </c>
      <c r="O128" s="27">
        <v>0</v>
      </c>
      <c r="P128" s="27">
        <v>0</v>
      </c>
      <c r="Q128" s="27">
        <f t="shared" si="93"/>
        <v>100</v>
      </c>
      <c r="R128" s="27">
        <v>0</v>
      </c>
    </row>
    <row r="129" spans="1:18" s="25" customFormat="1" ht="38.25" customHeight="1" x14ac:dyDescent="0.25">
      <c r="A129" s="23"/>
      <c r="B129" s="32" t="s">
        <v>259</v>
      </c>
      <c r="C129" s="49"/>
      <c r="D129" s="27">
        <f t="shared" si="5"/>
        <v>10</v>
      </c>
      <c r="E129" s="27">
        <v>0</v>
      </c>
      <c r="F129" s="27">
        <v>0</v>
      </c>
      <c r="G129" s="27">
        <v>10</v>
      </c>
      <c r="H129" s="27">
        <v>0</v>
      </c>
      <c r="I129" s="27">
        <f t="shared" si="91"/>
        <v>10</v>
      </c>
      <c r="J129" s="27">
        <v>0</v>
      </c>
      <c r="K129" s="27">
        <v>0</v>
      </c>
      <c r="L129" s="27">
        <v>10</v>
      </c>
      <c r="M129" s="27">
        <v>0</v>
      </c>
      <c r="N129" s="27">
        <f t="shared" si="92"/>
        <v>100</v>
      </c>
      <c r="O129" s="27">
        <v>0</v>
      </c>
      <c r="P129" s="27">
        <v>0</v>
      </c>
      <c r="Q129" s="27">
        <f t="shared" si="93"/>
        <v>100</v>
      </c>
      <c r="R129" s="27">
        <v>0</v>
      </c>
    </row>
    <row r="130" spans="1:18" s="25" customFormat="1" ht="48.75" customHeight="1" x14ac:dyDescent="0.25">
      <c r="A130" s="23"/>
      <c r="B130" s="32" t="s">
        <v>260</v>
      </c>
      <c r="C130" s="49"/>
      <c r="D130" s="27">
        <f t="shared" si="5"/>
        <v>18.5</v>
      </c>
      <c r="E130" s="27">
        <v>0</v>
      </c>
      <c r="F130" s="27">
        <v>0</v>
      </c>
      <c r="G130" s="27">
        <v>18.5</v>
      </c>
      <c r="H130" s="27">
        <v>0</v>
      </c>
      <c r="I130" s="27">
        <f t="shared" si="91"/>
        <v>18.5</v>
      </c>
      <c r="J130" s="27">
        <v>0</v>
      </c>
      <c r="K130" s="27">
        <v>0</v>
      </c>
      <c r="L130" s="27">
        <v>18.5</v>
      </c>
      <c r="M130" s="27">
        <v>0</v>
      </c>
      <c r="N130" s="27">
        <f t="shared" si="92"/>
        <v>100</v>
      </c>
      <c r="O130" s="27">
        <v>0</v>
      </c>
      <c r="P130" s="27">
        <v>0</v>
      </c>
      <c r="Q130" s="27">
        <f t="shared" si="93"/>
        <v>100</v>
      </c>
      <c r="R130" s="27">
        <v>0</v>
      </c>
    </row>
    <row r="131" spans="1:18" s="25" customFormat="1" ht="27" customHeight="1" x14ac:dyDescent="0.25">
      <c r="A131" s="23"/>
      <c r="B131" s="32" t="s">
        <v>217</v>
      </c>
      <c r="C131" s="49"/>
      <c r="D131" s="27">
        <f t="shared" si="5"/>
        <v>242</v>
      </c>
      <c r="E131" s="27">
        <v>0</v>
      </c>
      <c r="F131" s="27">
        <v>0</v>
      </c>
      <c r="G131" s="27">
        <v>242</v>
      </c>
      <c r="H131" s="27">
        <v>0</v>
      </c>
      <c r="I131" s="27">
        <f t="shared" si="91"/>
        <v>242</v>
      </c>
      <c r="J131" s="27">
        <v>0</v>
      </c>
      <c r="K131" s="27">
        <v>0</v>
      </c>
      <c r="L131" s="27">
        <v>242</v>
      </c>
      <c r="M131" s="27">
        <v>0</v>
      </c>
      <c r="N131" s="27">
        <f t="shared" si="92"/>
        <v>100</v>
      </c>
      <c r="O131" s="27">
        <v>0</v>
      </c>
      <c r="P131" s="27">
        <v>0</v>
      </c>
      <c r="Q131" s="27">
        <f t="shared" si="93"/>
        <v>100</v>
      </c>
      <c r="R131" s="27">
        <v>0</v>
      </c>
    </row>
    <row r="132" spans="1:18" s="25" customFormat="1" ht="26.25" customHeight="1" x14ac:dyDescent="0.25">
      <c r="A132" s="23"/>
      <c r="B132" s="32" t="s">
        <v>261</v>
      </c>
      <c r="C132" s="49"/>
      <c r="D132" s="27">
        <f t="shared" si="5"/>
        <v>12</v>
      </c>
      <c r="E132" s="27">
        <v>0</v>
      </c>
      <c r="F132" s="27">
        <v>0</v>
      </c>
      <c r="G132" s="27">
        <v>12</v>
      </c>
      <c r="H132" s="27">
        <v>0</v>
      </c>
      <c r="I132" s="27">
        <f t="shared" si="91"/>
        <v>12</v>
      </c>
      <c r="J132" s="27">
        <v>0</v>
      </c>
      <c r="K132" s="27">
        <v>0</v>
      </c>
      <c r="L132" s="27">
        <v>12</v>
      </c>
      <c r="M132" s="27">
        <v>0</v>
      </c>
      <c r="N132" s="27">
        <f t="shared" si="92"/>
        <v>100</v>
      </c>
      <c r="O132" s="27">
        <v>0</v>
      </c>
      <c r="P132" s="27">
        <v>0</v>
      </c>
      <c r="Q132" s="27">
        <f t="shared" si="93"/>
        <v>100</v>
      </c>
      <c r="R132" s="27">
        <v>0</v>
      </c>
    </row>
    <row r="133" spans="1:18" s="25" customFormat="1" ht="88.5" customHeight="1" x14ac:dyDescent="0.25">
      <c r="A133" s="23"/>
      <c r="B133" s="32" t="s">
        <v>323</v>
      </c>
      <c r="C133" s="49"/>
      <c r="D133" s="27">
        <f t="shared" ref="D133" si="94">E133+F133+G133</f>
        <v>5315</v>
      </c>
      <c r="E133" s="27">
        <v>0</v>
      </c>
      <c r="F133" s="27">
        <v>0</v>
      </c>
      <c r="G133" s="27">
        <v>5315</v>
      </c>
      <c r="H133" s="27">
        <v>0</v>
      </c>
      <c r="I133" s="27">
        <f t="shared" ref="I133" si="95">J133+K133+L133</f>
        <v>5315</v>
      </c>
      <c r="J133" s="27">
        <v>0</v>
      </c>
      <c r="K133" s="27">
        <v>0</v>
      </c>
      <c r="L133" s="27">
        <v>5315</v>
      </c>
      <c r="M133" s="27">
        <v>0</v>
      </c>
      <c r="N133" s="27">
        <f t="shared" ref="N133" si="96">I133/D133*100</f>
        <v>100</v>
      </c>
      <c r="O133" s="27">
        <v>0</v>
      </c>
      <c r="P133" s="27">
        <v>0</v>
      </c>
      <c r="Q133" s="27">
        <f t="shared" ref="Q133" si="97">L133/G133*100</f>
        <v>100</v>
      </c>
      <c r="R133" s="27">
        <v>0</v>
      </c>
    </row>
    <row r="134" spans="1:18" s="25" customFormat="1" ht="26.25" customHeight="1" x14ac:dyDescent="0.25">
      <c r="A134" s="23"/>
      <c r="B134" s="23" t="s">
        <v>71</v>
      </c>
      <c r="C134" s="30" t="s">
        <v>52</v>
      </c>
      <c r="D134" s="24">
        <f>D135+D136+D137</f>
        <v>11572.300000000001</v>
      </c>
      <c r="E134" s="24">
        <f t="shared" ref="E134:M134" si="98">E135+E136+E137</f>
        <v>0</v>
      </c>
      <c r="F134" s="24">
        <f t="shared" si="98"/>
        <v>0</v>
      </c>
      <c r="G134" s="24">
        <f t="shared" si="98"/>
        <v>11572.300000000001</v>
      </c>
      <c r="H134" s="24">
        <f t="shared" si="98"/>
        <v>0</v>
      </c>
      <c r="I134" s="24">
        <f t="shared" si="98"/>
        <v>11572.300000000001</v>
      </c>
      <c r="J134" s="24">
        <f t="shared" si="98"/>
        <v>0</v>
      </c>
      <c r="K134" s="24">
        <f t="shared" si="98"/>
        <v>0</v>
      </c>
      <c r="L134" s="24">
        <f t="shared" si="98"/>
        <v>11572.300000000001</v>
      </c>
      <c r="M134" s="24">
        <f t="shared" si="98"/>
        <v>0</v>
      </c>
      <c r="N134" s="24">
        <f t="shared" si="90"/>
        <v>100</v>
      </c>
      <c r="O134" s="24">
        <v>0</v>
      </c>
      <c r="P134" s="24">
        <v>0</v>
      </c>
      <c r="Q134" s="24">
        <f>L134/G134*100</f>
        <v>100</v>
      </c>
      <c r="R134" s="24">
        <v>0</v>
      </c>
    </row>
    <row r="135" spans="1:18" s="4" customFormat="1" ht="51.75" customHeight="1" x14ac:dyDescent="0.25">
      <c r="A135" s="33"/>
      <c r="B135" s="26" t="s">
        <v>211</v>
      </c>
      <c r="C135" s="48" t="s">
        <v>52</v>
      </c>
      <c r="D135" s="27">
        <f t="shared" ref="D135:D137" si="99">E135+F135+G135</f>
        <v>6246.8</v>
      </c>
      <c r="E135" s="27">
        <v>0</v>
      </c>
      <c r="F135" s="27">
        <v>0</v>
      </c>
      <c r="G135" s="27">
        <v>6246.8</v>
      </c>
      <c r="H135" s="27">
        <v>0</v>
      </c>
      <c r="I135" s="27">
        <f t="shared" ref="I135:I137" si="100">J135+K135+L135</f>
        <v>6246.8</v>
      </c>
      <c r="J135" s="27">
        <v>0</v>
      </c>
      <c r="K135" s="27">
        <v>0</v>
      </c>
      <c r="L135" s="27">
        <v>6246.8</v>
      </c>
      <c r="M135" s="27">
        <v>0</v>
      </c>
      <c r="N135" s="27">
        <f t="shared" si="90"/>
        <v>100</v>
      </c>
      <c r="O135" s="27">
        <v>0</v>
      </c>
      <c r="P135" s="27">
        <v>0</v>
      </c>
      <c r="Q135" s="27">
        <f t="shared" ref="Q135:Q137" si="101">L135/G135*100</f>
        <v>100</v>
      </c>
      <c r="R135" s="27">
        <v>0</v>
      </c>
    </row>
    <row r="136" spans="1:18" s="4" customFormat="1" ht="51" customHeight="1" x14ac:dyDescent="0.25">
      <c r="A136" s="33"/>
      <c r="B136" s="26" t="s">
        <v>212</v>
      </c>
      <c r="C136" s="48"/>
      <c r="D136" s="27">
        <f t="shared" si="99"/>
        <v>3436.4</v>
      </c>
      <c r="E136" s="27">
        <v>0</v>
      </c>
      <c r="F136" s="27">
        <v>0</v>
      </c>
      <c r="G136" s="27">
        <v>3436.4</v>
      </c>
      <c r="H136" s="27">
        <v>0</v>
      </c>
      <c r="I136" s="27">
        <f t="shared" si="100"/>
        <v>3436.4</v>
      </c>
      <c r="J136" s="27">
        <v>0</v>
      </c>
      <c r="K136" s="27">
        <v>0</v>
      </c>
      <c r="L136" s="27">
        <v>3436.4</v>
      </c>
      <c r="M136" s="27">
        <v>0</v>
      </c>
      <c r="N136" s="27">
        <f t="shared" si="90"/>
        <v>100</v>
      </c>
      <c r="O136" s="27">
        <v>0</v>
      </c>
      <c r="P136" s="27">
        <v>0</v>
      </c>
      <c r="Q136" s="27">
        <f t="shared" si="101"/>
        <v>100</v>
      </c>
      <c r="R136" s="27">
        <v>0</v>
      </c>
    </row>
    <row r="137" spans="1:18" s="4" customFormat="1" ht="63" customHeight="1" x14ac:dyDescent="0.25">
      <c r="A137" s="33"/>
      <c r="B137" s="26" t="s">
        <v>213</v>
      </c>
      <c r="C137" s="48"/>
      <c r="D137" s="27">
        <f t="shared" si="99"/>
        <v>1889.1</v>
      </c>
      <c r="E137" s="27">
        <v>0</v>
      </c>
      <c r="F137" s="27">
        <v>0</v>
      </c>
      <c r="G137" s="27">
        <v>1889.1</v>
      </c>
      <c r="H137" s="27">
        <v>0</v>
      </c>
      <c r="I137" s="27">
        <f t="shared" si="100"/>
        <v>1889.1</v>
      </c>
      <c r="J137" s="27">
        <v>0</v>
      </c>
      <c r="K137" s="27">
        <v>0</v>
      </c>
      <c r="L137" s="27">
        <v>1889.1</v>
      </c>
      <c r="M137" s="27">
        <v>0</v>
      </c>
      <c r="N137" s="27">
        <f t="shared" si="90"/>
        <v>100</v>
      </c>
      <c r="O137" s="27">
        <v>0</v>
      </c>
      <c r="P137" s="27">
        <v>0</v>
      </c>
      <c r="Q137" s="27">
        <f t="shared" si="101"/>
        <v>100</v>
      </c>
      <c r="R137" s="27">
        <v>0</v>
      </c>
    </row>
    <row r="138" spans="1:18" s="15" customFormat="1" ht="36.75" customHeight="1" x14ac:dyDescent="0.25">
      <c r="A138" s="12">
        <v>6</v>
      </c>
      <c r="B138" s="12" t="s">
        <v>19</v>
      </c>
      <c r="C138" s="13" t="s">
        <v>54</v>
      </c>
      <c r="D138" s="14">
        <f>D139</f>
        <v>9101.5999999999985</v>
      </c>
      <c r="E138" s="14">
        <f t="shared" ref="E138:L138" si="102">E139</f>
        <v>0</v>
      </c>
      <c r="F138" s="14">
        <f t="shared" si="102"/>
        <v>3734.8</v>
      </c>
      <c r="G138" s="14">
        <f t="shared" si="102"/>
        <v>5366.8</v>
      </c>
      <c r="H138" s="14">
        <f t="shared" si="102"/>
        <v>0</v>
      </c>
      <c r="I138" s="14">
        <f t="shared" si="102"/>
        <v>9101.5999999999985</v>
      </c>
      <c r="J138" s="14">
        <f t="shared" si="102"/>
        <v>0</v>
      </c>
      <c r="K138" s="14">
        <f t="shared" si="102"/>
        <v>3734.8</v>
      </c>
      <c r="L138" s="14">
        <f t="shared" si="102"/>
        <v>5366.8</v>
      </c>
      <c r="M138" s="14">
        <v>0</v>
      </c>
      <c r="N138" s="14">
        <f>I138/D138*100</f>
        <v>100</v>
      </c>
      <c r="O138" s="14">
        <v>0</v>
      </c>
      <c r="P138" s="14">
        <f>K138/F138*100</f>
        <v>100</v>
      </c>
      <c r="Q138" s="14">
        <f>L138/G138*100</f>
        <v>100</v>
      </c>
      <c r="R138" s="14">
        <v>0</v>
      </c>
    </row>
    <row r="139" spans="1:18" s="25" customFormat="1" ht="49.5" customHeight="1" x14ac:dyDescent="0.25">
      <c r="A139" s="23"/>
      <c r="B139" s="23" t="s">
        <v>72</v>
      </c>
      <c r="C139" s="30" t="s">
        <v>54</v>
      </c>
      <c r="D139" s="24">
        <f>D140+D141+D142+D143+D144+D145</f>
        <v>9101.5999999999985</v>
      </c>
      <c r="E139" s="24">
        <f t="shared" ref="E139:L139" si="103">E140+E141+E142+E143+E144+E145</f>
        <v>0</v>
      </c>
      <c r="F139" s="24">
        <f t="shared" si="103"/>
        <v>3734.8</v>
      </c>
      <c r="G139" s="24">
        <f t="shared" si="103"/>
        <v>5366.8</v>
      </c>
      <c r="H139" s="24">
        <f t="shared" si="103"/>
        <v>0</v>
      </c>
      <c r="I139" s="24">
        <f t="shared" si="103"/>
        <v>9101.5999999999985</v>
      </c>
      <c r="J139" s="24">
        <f t="shared" si="103"/>
        <v>0</v>
      </c>
      <c r="K139" s="24">
        <f t="shared" si="103"/>
        <v>3734.8</v>
      </c>
      <c r="L139" s="24">
        <f t="shared" si="103"/>
        <v>5366.8</v>
      </c>
      <c r="M139" s="24">
        <v>0</v>
      </c>
      <c r="N139" s="24">
        <f t="shared" ref="N139" si="104">I139/D139*100</f>
        <v>100</v>
      </c>
      <c r="O139" s="24">
        <v>0</v>
      </c>
      <c r="P139" s="24">
        <f t="shared" ref="P139:Q139" si="105">K139/F139*100</f>
        <v>100</v>
      </c>
      <c r="Q139" s="24">
        <f t="shared" si="105"/>
        <v>100</v>
      </c>
      <c r="R139" s="24">
        <v>0</v>
      </c>
    </row>
    <row r="140" spans="1:18" s="25" customFormat="1" ht="135" customHeight="1" x14ac:dyDescent="0.25">
      <c r="A140" s="23"/>
      <c r="B140" s="37" t="s">
        <v>342</v>
      </c>
      <c r="C140" s="48" t="s">
        <v>54</v>
      </c>
      <c r="D140" s="27">
        <f t="shared" si="5"/>
        <v>379.5</v>
      </c>
      <c r="E140" s="27">
        <v>0</v>
      </c>
      <c r="F140" s="27">
        <v>0</v>
      </c>
      <c r="G140" s="27">
        <v>379.5</v>
      </c>
      <c r="H140" s="27">
        <v>0</v>
      </c>
      <c r="I140" s="27">
        <f t="shared" si="6"/>
        <v>379.5</v>
      </c>
      <c r="J140" s="27">
        <v>0</v>
      </c>
      <c r="K140" s="27">
        <v>0</v>
      </c>
      <c r="L140" s="27">
        <v>379.5</v>
      </c>
      <c r="M140" s="27">
        <v>0</v>
      </c>
      <c r="N140" s="27">
        <f t="shared" ref="N140:N145" si="106">I140/D140*100</f>
        <v>100</v>
      </c>
      <c r="O140" s="27">
        <v>0</v>
      </c>
      <c r="P140" s="27">
        <v>0</v>
      </c>
      <c r="Q140" s="27">
        <f t="shared" ref="P140:Q145" si="107">L140/G140*100</f>
        <v>100</v>
      </c>
      <c r="R140" s="27">
        <v>0</v>
      </c>
    </row>
    <row r="141" spans="1:18" s="25" customFormat="1" ht="243" customHeight="1" x14ac:dyDescent="0.25">
      <c r="A141" s="23"/>
      <c r="B141" s="32" t="s">
        <v>343</v>
      </c>
      <c r="C141" s="48"/>
      <c r="D141" s="27">
        <f t="shared" si="5"/>
        <v>3882.5</v>
      </c>
      <c r="E141" s="27">
        <v>0</v>
      </c>
      <c r="F141" s="27">
        <v>0</v>
      </c>
      <c r="G141" s="27">
        <v>3882.5</v>
      </c>
      <c r="H141" s="27">
        <v>0</v>
      </c>
      <c r="I141" s="27">
        <f t="shared" si="6"/>
        <v>3882.5</v>
      </c>
      <c r="J141" s="27">
        <v>0</v>
      </c>
      <c r="K141" s="27">
        <v>0</v>
      </c>
      <c r="L141" s="27">
        <v>3882.5</v>
      </c>
      <c r="M141" s="27">
        <v>0</v>
      </c>
      <c r="N141" s="27">
        <f t="shared" si="106"/>
        <v>100</v>
      </c>
      <c r="O141" s="27">
        <v>0</v>
      </c>
      <c r="P141" s="27">
        <v>0</v>
      </c>
      <c r="Q141" s="27">
        <f t="shared" si="107"/>
        <v>100</v>
      </c>
      <c r="R141" s="27">
        <v>0</v>
      </c>
    </row>
    <row r="142" spans="1:18" s="25" customFormat="1" ht="37.5" customHeight="1" x14ac:dyDescent="0.25">
      <c r="A142" s="23"/>
      <c r="B142" s="32" t="s">
        <v>177</v>
      </c>
      <c r="C142" s="48"/>
      <c r="D142" s="27">
        <f t="shared" si="5"/>
        <v>310.60000000000002</v>
      </c>
      <c r="E142" s="27">
        <v>0</v>
      </c>
      <c r="F142" s="27">
        <v>0</v>
      </c>
      <c r="G142" s="27">
        <v>310.60000000000002</v>
      </c>
      <c r="H142" s="27">
        <v>0</v>
      </c>
      <c r="I142" s="27">
        <f t="shared" si="6"/>
        <v>310.60000000000002</v>
      </c>
      <c r="J142" s="27">
        <v>0</v>
      </c>
      <c r="K142" s="27">
        <v>0</v>
      </c>
      <c r="L142" s="27">
        <v>310.60000000000002</v>
      </c>
      <c r="M142" s="27">
        <v>0</v>
      </c>
      <c r="N142" s="27">
        <f t="shared" si="106"/>
        <v>100</v>
      </c>
      <c r="O142" s="27">
        <v>0</v>
      </c>
      <c r="P142" s="27">
        <v>0</v>
      </c>
      <c r="Q142" s="27">
        <f t="shared" si="107"/>
        <v>100</v>
      </c>
      <c r="R142" s="27">
        <v>0</v>
      </c>
    </row>
    <row r="143" spans="1:18" s="25" customFormat="1" ht="98.25" customHeight="1" x14ac:dyDescent="0.25">
      <c r="A143" s="23"/>
      <c r="B143" s="32" t="s">
        <v>178</v>
      </c>
      <c r="C143" s="48"/>
      <c r="D143" s="27">
        <f t="shared" si="5"/>
        <v>3871.7</v>
      </c>
      <c r="E143" s="27">
        <v>0</v>
      </c>
      <c r="F143" s="27">
        <v>3117.5</v>
      </c>
      <c r="G143" s="27">
        <v>754.2</v>
      </c>
      <c r="H143" s="27">
        <v>0</v>
      </c>
      <c r="I143" s="27">
        <f t="shared" si="6"/>
        <v>3871.7</v>
      </c>
      <c r="J143" s="27">
        <v>0</v>
      </c>
      <c r="K143" s="27">
        <v>3117.5</v>
      </c>
      <c r="L143" s="27">
        <v>754.2</v>
      </c>
      <c r="M143" s="27">
        <v>0</v>
      </c>
      <c r="N143" s="27">
        <f t="shared" si="106"/>
        <v>100</v>
      </c>
      <c r="O143" s="27">
        <v>0</v>
      </c>
      <c r="P143" s="27">
        <f t="shared" si="107"/>
        <v>100</v>
      </c>
      <c r="Q143" s="27">
        <f t="shared" si="107"/>
        <v>100</v>
      </c>
      <c r="R143" s="27">
        <v>0</v>
      </c>
    </row>
    <row r="144" spans="1:18" s="25" customFormat="1" ht="29.25" customHeight="1" x14ac:dyDescent="0.25">
      <c r="A144" s="23"/>
      <c r="B144" s="32" t="s">
        <v>179</v>
      </c>
      <c r="C144" s="48"/>
      <c r="D144" s="27">
        <f t="shared" si="5"/>
        <v>40</v>
      </c>
      <c r="E144" s="27">
        <v>0</v>
      </c>
      <c r="F144" s="27">
        <v>0</v>
      </c>
      <c r="G144" s="27">
        <v>40</v>
      </c>
      <c r="H144" s="27">
        <v>0</v>
      </c>
      <c r="I144" s="27">
        <f t="shared" si="6"/>
        <v>40</v>
      </c>
      <c r="J144" s="27">
        <v>0</v>
      </c>
      <c r="K144" s="27">
        <v>0</v>
      </c>
      <c r="L144" s="27">
        <v>40</v>
      </c>
      <c r="M144" s="27">
        <v>0</v>
      </c>
      <c r="N144" s="27">
        <f t="shared" si="106"/>
        <v>100</v>
      </c>
      <c r="O144" s="27">
        <v>0</v>
      </c>
      <c r="P144" s="27">
        <v>0</v>
      </c>
      <c r="Q144" s="27">
        <f t="shared" si="107"/>
        <v>100</v>
      </c>
      <c r="R144" s="27">
        <v>0</v>
      </c>
    </row>
    <row r="145" spans="1:18" s="25" customFormat="1" ht="26.25" customHeight="1" x14ac:dyDescent="0.25">
      <c r="A145" s="23"/>
      <c r="B145" s="32" t="s">
        <v>319</v>
      </c>
      <c r="C145" s="48"/>
      <c r="D145" s="27">
        <f t="shared" si="5"/>
        <v>617.29999999999995</v>
      </c>
      <c r="E145" s="27">
        <v>0</v>
      </c>
      <c r="F145" s="27">
        <v>617.29999999999995</v>
      </c>
      <c r="G145" s="27">
        <v>0</v>
      </c>
      <c r="H145" s="27">
        <v>0</v>
      </c>
      <c r="I145" s="27">
        <f t="shared" si="6"/>
        <v>617.29999999999995</v>
      </c>
      <c r="J145" s="27">
        <v>0</v>
      </c>
      <c r="K145" s="27">
        <v>617.29999999999995</v>
      </c>
      <c r="L145" s="27">
        <v>0</v>
      </c>
      <c r="M145" s="27">
        <v>0</v>
      </c>
      <c r="N145" s="27">
        <f t="shared" si="106"/>
        <v>100</v>
      </c>
      <c r="O145" s="27">
        <v>0</v>
      </c>
      <c r="P145" s="27">
        <f t="shared" si="107"/>
        <v>100</v>
      </c>
      <c r="Q145" s="27">
        <v>0</v>
      </c>
      <c r="R145" s="27">
        <v>0</v>
      </c>
    </row>
    <row r="146" spans="1:18" s="15" customFormat="1" ht="39.75" customHeight="1" x14ac:dyDescent="0.25">
      <c r="A146" s="12">
        <v>7</v>
      </c>
      <c r="B146" s="12" t="s">
        <v>20</v>
      </c>
      <c r="C146" s="13" t="s">
        <v>61</v>
      </c>
      <c r="D146" s="14">
        <f t="shared" ref="D146:M146" si="108">D147+D150+D152</f>
        <v>101504.49999999999</v>
      </c>
      <c r="E146" s="14">
        <f t="shared" si="108"/>
        <v>0</v>
      </c>
      <c r="F146" s="14">
        <f t="shared" si="108"/>
        <v>94850.499999999985</v>
      </c>
      <c r="G146" s="14">
        <f t="shared" si="108"/>
        <v>6654</v>
      </c>
      <c r="H146" s="14">
        <f t="shared" si="108"/>
        <v>0</v>
      </c>
      <c r="I146" s="14">
        <f t="shared" si="108"/>
        <v>100665.5</v>
      </c>
      <c r="J146" s="14">
        <f t="shared" si="108"/>
        <v>0</v>
      </c>
      <c r="K146" s="14">
        <f t="shared" si="108"/>
        <v>94011.5</v>
      </c>
      <c r="L146" s="14">
        <f t="shared" si="108"/>
        <v>6654</v>
      </c>
      <c r="M146" s="14">
        <f t="shared" si="108"/>
        <v>0</v>
      </c>
      <c r="N146" s="14">
        <f>I146/D146*100</f>
        <v>99.173435660487968</v>
      </c>
      <c r="O146" s="14">
        <v>0</v>
      </c>
      <c r="P146" s="14">
        <f>K146/F146*100</f>
        <v>99.115450103056929</v>
      </c>
      <c r="Q146" s="14">
        <v>100</v>
      </c>
      <c r="R146" s="14">
        <v>0</v>
      </c>
    </row>
    <row r="147" spans="1:18" s="25" customFormat="1" ht="48.75" customHeight="1" x14ac:dyDescent="0.25">
      <c r="A147" s="23"/>
      <c r="B147" s="23" t="s">
        <v>187</v>
      </c>
      <c r="C147" s="48" t="s">
        <v>44</v>
      </c>
      <c r="D147" s="24">
        <f>D148+D149</f>
        <v>6334</v>
      </c>
      <c r="E147" s="24">
        <f t="shared" ref="E147:L147" si="109">E148+E149</f>
        <v>0</v>
      </c>
      <c r="F147" s="24">
        <f t="shared" si="109"/>
        <v>0</v>
      </c>
      <c r="G147" s="24">
        <f t="shared" si="109"/>
        <v>6334</v>
      </c>
      <c r="H147" s="24">
        <f t="shared" si="109"/>
        <v>0</v>
      </c>
      <c r="I147" s="24">
        <f t="shared" si="109"/>
        <v>6334</v>
      </c>
      <c r="J147" s="24">
        <f t="shared" si="109"/>
        <v>0</v>
      </c>
      <c r="K147" s="24">
        <f t="shared" si="109"/>
        <v>0</v>
      </c>
      <c r="L147" s="24">
        <f t="shared" si="109"/>
        <v>6334</v>
      </c>
      <c r="M147" s="24">
        <f>M148+M149</f>
        <v>0</v>
      </c>
      <c r="N147" s="24">
        <f t="shared" ref="N147" si="110">I147/D147*100</f>
        <v>100</v>
      </c>
      <c r="O147" s="24">
        <v>0</v>
      </c>
      <c r="P147" s="24">
        <v>0</v>
      </c>
      <c r="Q147" s="24">
        <f t="shared" ref="Q147" si="111">L147/G147*100</f>
        <v>100</v>
      </c>
      <c r="R147" s="24">
        <v>0</v>
      </c>
    </row>
    <row r="148" spans="1:18" s="4" customFormat="1" ht="73.5" customHeight="1" x14ac:dyDescent="0.25">
      <c r="A148" s="33"/>
      <c r="B148" s="29" t="s">
        <v>247</v>
      </c>
      <c r="C148" s="48"/>
      <c r="D148" s="27">
        <f t="shared" ref="D148" si="112">E148+F148+G148</f>
        <v>5665</v>
      </c>
      <c r="E148" s="27">
        <v>0</v>
      </c>
      <c r="F148" s="27">
        <v>0</v>
      </c>
      <c r="G148" s="27">
        <v>5665</v>
      </c>
      <c r="H148" s="27">
        <v>0</v>
      </c>
      <c r="I148" s="27">
        <f t="shared" ref="I148" si="113">J148+K148+L148</f>
        <v>5665</v>
      </c>
      <c r="J148" s="27">
        <v>0</v>
      </c>
      <c r="K148" s="27">
        <v>0</v>
      </c>
      <c r="L148" s="27">
        <v>5665</v>
      </c>
      <c r="M148" s="27">
        <v>0</v>
      </c>
      <c r="N148" s="27">
        <f t="shared" ref="N148" si="114">I148/D148*100</f>
        <v>100</v>
      </c>
      <c r="O148" s="27">
        <v>0</v>
      </c>
      <c r="P148" s="27">
        <v>0</v>
      </c>
      <c r="Q148" s="27">
        <f t="shared" ref="Q148" si="115">L148/G148*100</f>
        <v>100</v>
      </c>
      <c r="R148" s="27">
        <v>0</v>
      </c>
    </row>
    <row r="149" spans="1:18" s="4" customFormat="1" ht="50.25" customHeight="1" x14ac:dyDescent="0.25">
      <c r="A149" s="33"/>
      <c r="B149" s="29" t="s">
        <v>248</v>
      </c>
      <c r="C149" s="48"/>
      <c r="D149" s="27">
        <f t="shared" ref="D149" si="116">E149+F149+G149</f>
        <v>669</v>
      </c>
      <c r="E149" s="27">
        <v>0</v>
      </c>
      <c r="F149" s="27">
        <v>0</v>
      </c>
      <c r="G149" s="27">
        <v>669</v>
      </c>
      <c r="H149" s="27">
        <v>0</v>
      </c>
      <c r="I149" s="27">
        <f t="shared" ref="I149" si="117">J149+K149+L149</f>
        <v>669</v>
      </c>
      <c r="J149" s="27">
        <v>0</v>
      </c>
      <c r="K149" s="27">
        <v>0</v>
      </c>
      <c r="L149" s="27">
        <v>669</v>
      </c>
      <c r="M149" s="27">
        <v>0</v>
      </c>
      <c r="N149" s="27">
        <f t="shared" ref="N149" si="118">I149/D149*100</f>
        <v>100</v>
      </c>
      <c r="O149" s="27">
        <v>0</v>
      </c>
      <c r="P149" s="27">
        <v>0</v>
      </c>
      <c r="Q149" s="27">
        <f t="shared" ref="Q149" si="119">L149/G149*100</f>
        <v>100</v>
      </c>
      <c r="R149" s="27">
        <v>0</v>
      </c>
    </row>
    <row r="150" spans="1:18" s="25" customFormat="1" ht="72.75" customHeight="1" x14ac:dyDescent="0.25">
      <c r="A150" s="23"/>
      <c r="B150" s="23" t="s">
        <v>186</v>
      </c>
      <c r="C150" s="48" t="s">
        <v>44</v>
      </c>
      <c r="D150" s="24">
        <f>D151</f>
        <v>320</v>
      </c>
      <c r="E150" s="24">
        <f t="shared" ref="E150:M150" si="120">E151</f>
        <v>0</v>
      </c>
      <c r="F150" s="24">
        <f t="shared" si="120"/>
        <v>0</v>
      </c>
      <c r="G150" s="24">
        <v>320</v>
      </c>
      <c r="H150" s="24">
        <f t="shared" si="120"/>
        <v>0</v>
      </c>
      <c r="I150" s="24">
        <f t="shared" si="120"/>
        <v>320</v>
      </c>
      <c r="J150" s="24">
        <f t="shared" si="120"/>
        <v>0</v>
      </c>
      <c r="K150" s="24">
        <f t="shared" si="120"/>
        <v>0</v>
      </c>
      <c r="L150" s="24">
        <v>320</v>
      </c>
      <c r="M150" s="24">
        <f t="shared" si="120"/>
        <v>0</v>
      </c>
      <c r="N150" s="27">
        <f t="shared" ref="N150" si="121">I150/D150*100</f>
        <v>100</v>
      </c>
      <c r="O150" s="24">
        <v>0</v>
      </c>
      <c r="P150" s="24">
        <v>0</v>
      </c>
      <c r="Q150" s="24">
        <f t="shared" ref="Q150:Q174" si="122">L150/G150*100</f>
        <v>100</v>
      </c>
      <c r="R150" s="24">
        <v>0</v>
      </c>
    </row>
    <row r="151" spans="1:18" s="4" customFormat="1" ht="27.75" customHeight="1" x14ac:dyDescent="0.25">
      <c r="A151" s="33"/>
      <c r="B151" s="33" t="s">
        <v>185</v>
      </c>
      <c r="C151" s="48"/>
      <c r="D151" s="27">
        <f t="shared" ref="D151" si="123">E151+F151+G151</f>
        <v>320</v>
      </c>
      <c r="E151" s="27">
        <v>0</v>
      </c>
      <c r="F151" s="27">
        <v>0</v>
      </c>
      <c r="G151" s="27">
        <v>320</v>
      </c>
      <c r="H151" s="27">
        <v>0</v>
      </c>
      <c r="I151" s="27">
        <f t="shared" si="6"/>
        <v>320</v>
      </c>
      <c r="J151" s="27">
        <v>0</v>
      </c>
      <c r="K151" s="27">
        <v>0</v>
      </c>
      <c r="L151" s="27">
        <v>320</v>
      </c>
      <c r="M151" s="27">
        <v>0</v>
      </c>
      <c r="N151" s="27">
        <f t="shared" ref="N151" si="124">I151/D151*100</f>
        <v>100</v>
      </c>
      <c r="O151" s="27">
        <v>0</v>
      </c>
      <c r="P151" s="27">
        <v>0</v>
      </c>
      <c r="Q151" s="27">
        <f t="shared" si="122"/>
        <v>100</v>
      </c>
      <c r="R151" s="27">
        <v>0</v>
      </c>
    </row>
    <row r="152" spans="1:18" s="25" customFormat="1" ht="27.75" customHeight="1" x14ac:dyDescent="0.25">
      <c r="A152" s="23"/>
      <c r="B152" s="23" t="s">
        <v>62</v>
      </c>
      <c r="C152" s="48" t="s">
        <v>54</v>
      </c>
      <c r="D152" s="24">
        <f>D153+D154+D155+D156+D157+D158+D159</f>
        <v>94850.499999999985</v>
      </c>
      <c r="E152" s="24">
        <f t="shared" ref="E152:L152" si="125">E153+E154+E155+E156+E157+E158+E159</f>
        <v>0</v>
      </c>
      <c r="F152" s="24">
        <f t="shared" si="125"/>
        <v>94850.499999999985</v>
      </c>
      <c r="G152" s="24">
        <f t="shared" si="125"/>
        <v>0</v>
      </c>
      <c r="H152" s="24">
        <f t="shared" si="125"/>
        <v>0</v>
      </c>
      <c r="I152" s="24">
        <f t="shared" si="125"/>
        <v>94011.5</v>
      </c>
      <c r="J152" s="24">
        <f t="shared" si="125"/>
        <v>0</v>
      </c>
      <c r="K152" s="24">
        <f t="shared" si="125"/>
        <v>94011.5</v>
      </c>
      <c r="L152" s="24">
        <f t="shared" si="125"/>
        <v>0</v>
      </c>
      <c r="M152" s="24">
        <f t="shared" ref="M152" si="126">M153+M154+M155+M156+M157+M158+M159</f>
        <v>0</v>
      </c>
      <c r="N152" s="24">
        <f t="shared" ref="N152:P152" si="127">I152/D152*100</f>
        <v>99.115450103056929</v>
      </c>
      <c r="O152" s="24">
        <v>0</v>
      </c>
      <c r="P152" s="24">
        <f t="shared" si="127"/>
        <v>99.115450103056929</v>
      </c>
      <c r="Q152" s="24">
        <v>0</v>
      </c>
      <c r="R152" s="24">
        <v>0</v>
      </c>
    </row>
    <row r="153" spans="1:18" s="25" customFormat="1" ht="75" customHeight="1" x14ac:dyDescent="0.25">
      <c r="A153" s="23"/>
      <c r="B153" s="32" t="s">
        <v>180</v>
      </c>
      <c r="C153" s="48"/>
      <c r="D153" s="27">
        <f t="shared" ref="D153:D159" si="128">E153+F153+G153</f>
        <v>698.2</v>
      </c>
      <c r="E153" s="27">
        <v>0</v>
      </c>
      <c r="F153" s="27">
        <v>698.2</v>
      </c>
      <c r="G153" s="27">
        <v>0</v>
      </c>
      <c r="H153" s="27">
        <v>0</v>
      </c>
      <c r="I153" s="27">
        <f t="shared" ref="I153:I159" si="129">J153+K153+L153</f>
        <v>673.8</v>
      </c>
      <c r="J153" s="27">
        <v>0</v>
      </c>
      <c r="K153" s="27">
        <v>673.8</v>
      </c>
      <c r="L153" s="27">
        <v>0</v>
      </c>
      <c r="M153" s="27">
        <v>0</v>
      </c>
      <c r="N153" s="27">
        <f t="shared" ref="N153:N223" si="130">I153/D153*100</f>
        <v>96.505299341162981</v>
      </c>
      <c r="O153" s="27">
        <v>0</v>
      </c>
      <c r="P153" s="27">
        <f t="shared" ref="P153:P159" si="131">K153/F153*100</f>
        <v>96.505299341162981</v>
      </c>
      <c r="Q153" s="27">
        <v>0</v>
      </c>
      <c r="R153" s="27">
        <v>0</v>
      </c>
    </row>
    <row r="154" spans="1:18" s="25" customFormat="1" ht="53.25" customHeight="1" x14ac:dyDescent="0.25">
      <c r="A154" s="23"/>
      <c r="B154" s="32" t="s">
        <v>181</v>
      </c>
      <c r="C154" s="48"/>
      <c r="D154" s="27">
        <f t="shared" si="128"/>
        <v>433.3</v>
      </c>
      <c r="E154" s="27">
        <v>0</v>
      </c>
      <c r="F154" s="27">
        <v>433.3</v>
      </c>
      <c r="G154" s="27">
        <v>0</v>
      </c>
      <c r="H154" s="27">
        <v>0</v>
      </c>
      <c r="I154" s="27">
        <f t="shared" si="129"/>
        <v>423.5</v>
      </c>
      <c r="J154" s="27">
        <v>0</v>
      </c>
      <c r="K154" s="27">
        <v>423.5</v>
      </c>
      <c r="L154" s="27">
        <v>0</v>
      </c>
      <c r="M154" s="27">
        <v>0</v>
      </c>
      <c r="N154" s="27">
        <f t="shared" si="130"/>
        <v>97.738287560581583</v>
      </c>
      <c r="O154" s="27">
        <v>0</v>
      </c>
      <c r="P154" s="27">
        <f t="shared" si="131"/>
        <v>97.738287560581583</v>
      </c>
      <c r="Q154" s="27">
        <v>0</v>
      </c>
      <c r="R154" s="27">
        <v>0</v>
      </c>
    </row>
    <row r="155" spans="1:18" s="25" customFormat="1" ht="51.75" customHeight="1" x14ac:dyDescent="0.25">
      <c r="A155" s="23"/>
      <c r="B155" s="32" t="s">
        <v>182</v>
      </c>
      <c r="C155" s="48"/>
      <c r="D155" s="27">
        <f t="shared" si="128"/>
        <v>35163.699999999997</v>
      </c>
      <c r="E155" s="27">
        <v>0</v>
      </c>
      <c r="F155" s="27">
        <v>35163.699999999997</v>
      </c>
      <c r="G155" s="27">
        <v>0</v>
      </c>
      <c r="H155" s="27">
        <v>0</v>
      </c>
      <c r="I155" s="27">
        <f t="shared" si="129"/>
        <v>34903.5</v>
      </c>
      <c r="J155" s="27">
        <v>0</v>
      </c>
      <c r="K155" s="27">
        <v>34903.5</v>
      </c>
      <c r="L155" s="27">
        <v>0</v>
      </c>
      <c r="M155" s="27">
        <v>0</v>
      </c>
      <c r="N155" s="27">
        <f t="shared" si="130"/>
        <v>99.260032362919731</v>
      </c>
      <c r="O155" s="27">
        <v>0</v>
      </c>
      <c r="P155" s="27">
        <f t="shared" si="131"/>
        <v>99.260032362919731</v>
      </c>
      <c r="Q155" s="27">
        <v>0</v>
      </c>
      <c r="R155" s="27">
        <v>0</v>
      </c>
    </row>
    <row r="156" spans="1:18" s="25" customFormat="1" ht="75" customHeight="1" x14ac:dyDescent="0.25">
      <c r="A156" s="23"/>
      <c r="B156" s="32" t="s">
        <v>183</v>
      </c>
      <c r="C156" s="48"/>
      <c r="D156" s="27">
        <f t="shared" si="128"/>
        <v>51128.1</v>
      </c>
      <c r="E156" s="27">
        <v>0</v>
      </c>
      <c r="F156" s="27">
        <v>51128.1</v>
      </c>
      <c r="G156" s="27">
        <v>0</v>
      </c>
      <c r="H156" s="27">
        <v>0</v>
      </c>
      <c r="I156" s="27">
        <f t="shared" si="129"/>
        <v>50583.5</v>
      </c>
      <c r="J156" s="27">
        <v>0</v>
      </c>
      <c r="K156" s="27">
        <v>50583.5</v>
      </c>
      <c r="L156" s="27">
        <v>0</v>
      </c>
      <c r="M156" s="27">
        <v>0</v>
      </c>
      <c r="N156" s="27">
        <f t="shared" si="130"/>
        <v>98.934832313346291</v>
      </c>
      <c r="O156" s="27">
        <v>0</v>
      </c>
      <c r="P156" s="27">
        <f t="shared" si="131"/>
        <v>98.934832313346291</v>
      </c>
      <c r="Q156" s="27">
        <v>0</v>
      </c>
      <c r="R156" s="27">
        <v>0</v>
      </c>
    </row>
    <row r="157" spans="1:18" s="25" customFormat="1" ht="68.25" customHeight="1" x14ac:dyDescent="0.25">
      <c r="A157" s="23"/>
      <c r="B157" s="32" t="s">
        <v>344</v>
      </c>
      <c r="C157" s="48"/>
      <c r="D157" s="27">
        <f t="shared" si="128"/>
        <v>6151.5</v>
      </c>
      <c r="E157" s="27">
        <v>0</v>
      </c>
      <c r="F157" s="27">
        <v>6151.5</v>
      </c>
      <c r="G157" s="27">
        <v>0</v>
      </c>
      <c r="H157" s="27">
        <v>0</v>
      </c>
      <c r="I157" s="27">
        <f t="shared" si="129"/>
        <v>6151.5</v>
      </c>
      <c r="J157" s="27">
        <v>0</v>
      </c>
      <c r="K157" s="27">
        <v>6151.5</v>
      </c>
      <c r="L157" s="27">
        <v>0</v>
      </c>
      <c r="M157" s="27">
        <v>0</v>
      </c>
      <c r="N157" s="27">
        <f t="shared" si="130"/>
        <v>100</v>
      </c>
      <c r="O157" s="27">
        <v>0</v>
      </c>
      <c r="P157" s="27">
        <f t="shared" si="131"/>
        <v>100</v>
      </c>
      <c r="Q157" s="27">
        <v>0</v>
      </c>
      <c r="R157" s="27">
        <v>0</v>
      </c>
    </row>
    <row r="158" spans="1:18" s="25" customFormat="1" ht="195" customHeight="1" x14ac:dyDescent="0.25">
      <c r="A158" s="23"/>
      <c r="B158" s="32" t="s">
        <v>249</v>
      </c>
      <c r="C158" s="48"/>
      <c r="D158" s="27">
        <f t="shared" si="128"/>
        <v>1270.5</v>
      </c>
      <c r="E158" s="27">
        <v>0</v>
      </c>
      <c r="F158" s="27">
        <v>1270.5</v>
      </c>
      <c r="G158" s="27">
        <v>0</v>
      </c>
      <c r="H158" s="27">
        <v>0</v>
      </c>
      <c r="I158" s="27">
        <f t="shared" si="129"/>
        <v>1270.5</v>
      </c>
      <c r="J158" s="27">
        <v>0</v>
      </c>
      <c r="K158" s="27">
        <v>1270.5</v>
      </c>
      <c r="L158" s="27">
        <v>0</v>
      </c>
      <c r="M158" s="27">
        <v>0</v>
      </c>
      <c r="N158" s="27">
        <f t="shared" si="130"/>
        <v>100</v>
      </c>
      <c r="O158" s="27">
        <v>0</v>
      </c>
      <c r="P158" s="27">
        <f t="shared" si="131"/>
        <v>100</v>
      </c>
      <c r="Q158" s="27">
        <v>0</v>
      </c>
      <c r="R158" s="27">
        <v>0</v>
      </c>
    </row>
    <row r="159" spans="1:18" s="25" customFormat="1" ht="147" customHeight="1" x14ac:dyDescent="0.25">
      <c r="A159" s="23"/>
      <c r="B159" s="29" t="s">
        <v>184</v>
      </c>
      <c r="C159" s="48"/>
      <c r="D159" s="27">
        <f t="shared" si="128"/>
        <v>5.2</v>
      </c>
      <c r="E159" s="27">
        <v>0</v>
      </c>
      <c r="F159" s="27">
        <v>5.2</v>
      </c>
      <c r="G159" s="27">
        <v>0</v>
      </c>
      <c r="H159" s="27">
        <v>0</v>
      </c>
      <c r="I159" s="27">
        <f t="shared" si="129"/>
        <v>5.2</v>
      </c>
      <c r="J159" s="27">
        <v>0</v>
      </c>
      <c r="K159" s="27">
        <v>5.2</v>
      </c>
      <c r="L159" s="27">
        <v>0</v>
      </c>
      <c r="M159" s="27">
        <v>0</v>
      </c>
      <c r="N159" s="27">
        <f t="shared" si="130"/>
        <v>100</v>
      </c>
      <c r="O159" s="27">
        <v>0</v>
      </c>
      <c r="P159" s="27">
        <f t="shared" si="131"/>
        <v>100</v>
      </c>
      <c r="Q159" s="27">
        <v>0</v>
      </c>
      <c r="R159" s="27">
        <v>0</v>
      </c>
    </row>
    <row r="160" spans="1:18" s="15" customFormat="1" ht="50.25" customHeight="1" x14ac:dyDescent="0.25">
      <c r="A160" s="12">
        <v>8</v>
      </c>
      <c r="B160" s="12" t="s">
        <v>13</v>
      </c>
      <c r="C160" s="13" t="s">
        <v>176</v>
      </c>
      <c r="D160" s="14">
        <f>D161</f>
        <v>118</v>
      </c>
      <c r="E160" s="14">
        <f t="shared" ref="E160:L160" si="132">E161</f>
        <v>0</v>
      </c>
      <c r="F160" s="14">
        <f t="shared" si="132"/>
        <v>0</v>
      </c>
      <c r="G160" s="14">
        <f t="shared" si="132"/>
        <v>118</v>
      </c>
      <c r="H160" s="14">
        <f t="shared" si="132"/>
        <v>0</v>
      </c>
      <c r="I160" s="14">
        <f t="shared" si="132"/>
        <v>118</v>
      </c>
      <c r="J160" s="14">
        <f t="shared" si="132"/>
        <v>0</v>
      </c>
      <c r="K160" s="14">
        <f t="shared" si="132"/>
        <v>0</v>
      </c>
      <c r="L160" s="14">
        <f t="shared" si="132"/>
        <v>118</v>
      </c>
      <c r="M160" s="14">
        <v>0</v>
      </c>
      <c r="N160" s="14">
        <f>I160/D160*100</f>
        <v>100</v>
      </c>
      <c r="O160" s="14">
        <v>0</v>
      </c>
      <c r="P160" s="14">
        <v>0</v>
      </c>
      <c r="Q160" s="14">
        <f>L160/G160*100</f>
        <v>100</v>
      </c>
      <c r="R160" s="14">
        <v>0</v>
      </c>
    </row>
    <row r="161" spans="1:18" s="16" customFormat="1" ht="98.25" customHeight="1" x14ac:dyDescent="0.25">
      <c r="A161" s="20"/>
      <c r="B161" s="20" t="s">
        <v>300</v>
      </c>
      <c r="C161" s="18" t="s">
        <v>176</v>
      </c>
      <c r="D161" s="27">
        <f t="shared" si="5"/>
        <v>118</v>
      </c>
      <c r="E161" s="27">
        <v>0</v>
      </c>
      <c r="F161" s="27">
        <v>0</v>
      </c>
      <c r="G161" s="27">
        <v>118</v>
      </c>
      <c r="H161" s="27">
        <v>0</v>
      </c>
      <c r="I161" s="27">
        <f t="shared" si="6"/>
        <v>118</v>
      </c>
      <c r="J161" s="27">
        <v>0</v>
      </c>
      <c r="K161" s="27">
        <v>0</v>
      </c>
      <c r="L161" s="27">
        <v>118</v>
      </c>
      <c r="M161" s="27">
        <v>0</v>
      </c>
      <c r="N161" s="27">
        <f t="shared" ref="N161" si="133">I161/D161*100</f>
        <v>100</v>
      </c>
      <c r="O161" s="27">
        <v>0</v>
      </c>
      <c r="P161" s="27">
        <v>0</v>
      </c>
      <c r="Q161" s="27">
        <f t="shared" ref="Q161" si="134">L161/G161*100</f>
        <v>100</v>
      </c>
      <c r="R161" s="27">
        <v>0</v>
      </c>
    </row>
    <row r="162" spans="1:18" s="15" customFormat="1" ht="39" customHeight="1" x14ac:dyDescent="0.25">
      <c r="A162" s="12">
        <v>9</v>
      </c>
      <c r="B162" s="12" t="s">
        <v>21</v>
      </c>
      <c r="C162" s="13" t="s">
        <v>176</v>
      </c>
      <c r="D162" s="14">
        <f>D163+D164+D165+D166+D167</f>
        <v>797.4</v>
      </c>
      <c r="E162" s="14">
        <f t="shared" ref="E162:M162" si="135">E163+E164+E165+E166+E167</f>
        <v>0</v>
      </c>
      <c r="F162" s="14">
        <f t="shared" si="135"/>
        <v>0</v>
      </c>
      <c r="G162" s="14">
        <f t="shared" si="135"/>
        <v>10.8</v>
      </c>
      <c r="H162" s="14">
        <f t="shared" si="135"/>
        <v>786.6</v>
      </c>
      <c r="I162" s="14">
        <f t="shared" si="135"/>
        <v>797.4</v>
      </c>
      <c r="J162" s="14">
        <f t="shared" si="135"/>
        <v>0</v>
      </c>
      <c r="K162" s="14">
        <f t="shared" si="135"/>
        <v>0</v>
      </c>
      <c r="L162" s="14">
        <f t="shared" si="135"/>
        <v>10.8</v>
      </c>
      <c r="M162" s="14">
        <f t="shared" si="135"/>
        <v>786.6</v>
      </c>
      <c r="N162" s="14">
        <f>I162/D162*100</f>
        <v>100</v>
      </c>
      <c r="O162" s="14">
        <v>0</v>
      </c>
      <c r="P162" s="14">
        <v>0</v>
      </c>
      <c r="Q162" s="14">
        <f>L162/G162*100</f>
        <v>100</v>
      </c>
      <c r="R162" s="14">
        <f>M162/H162*100</f>
        <v>100</v>
      </c>
    </row>
    <row r="163" spans="1:18" s="28" customFormat="1" ht="64.5" customHeight="1" x14ac:dyDescent="0.25">
      <c r="A163" s="38"/>
      <c r="B163" s="18" t="s">
        <v>208</v>
      </c>
      <c r="C163" s="50" t="s">
        <v>176</v>
      </c>
      <c r="D163" s="27">
        <f t="shared" ref="D163:D167" si="136">E163+F163+G163+H163</f>
        <v>27.2</v>
      </c>
      <c r="E163" s="27">
        <v>0</v>
      </c>
      <c r="F163" s="27">
        <v>0</v>
      </c>
      <c r="G163" s="27">
        <v>0</v>
      </c>
      <c r="H163" s="27">
        <v>27.2</v>
      </c>
      <c r="I163" s="27">
        <f t="shared" ref="I163:I167" si="137">J163+K163+L163+M163</f>
        <v>27.2</v>
      </c>
      <c r="J163" s="27">
        <v>0</v>
      </c>
      <c r="K163" s="27">
        <v>0</v>
      </c>
      <c r="L163" s="27">
        <v>0</v>
      </c>
      <c r="M163" s="27">
        <v>27.2</v>
      </c>
      <c r="N163" s="27">
        <v>100</v>
      </c>
      <c r="O163" s="27">
        <v>0</v>
      </c>
      <c r="P163" s="27">
        <v>0</v>
      </c>
      <c r="Q163" s="27">
        <v>0</v>
      </c>
      <c r="R163" s="27">
        <f t="shared" ref="Q163:R167" si="138">M163/H163*100</f>
        <v>100</v>
      </c>
    </row>
    <row r="164" spans="1:18" s="28" customFormat="1" ht="64.5" customHeight="1" x14ac:dyDescent="0.25">
      <c r="A164" s="38"/>
      <c r="B164" s="18" t="s">
        <v>306</v>
      </c>
      <c r="C164" s="50"/>
      <c r="D164" s="27">
        <f t="shared" si="136"/>
        <v>3.4</v>
      </c>
      <c r="E164" s="27">
        <v>0</v>
      </c>
      <c r="F164" s="27">
        <v>0</v>
      </c>
      <c r="G164" s="27">
        <v>0</v>
      </c>
      <c r="H164" s="27">
        <v>3.4</v>
      </c>
      <c r="I164" s="27">
        <f t="shared" si="137"/>
        <v>3.4</v>
      </c>
      <c r="J164" s="27">
        <v>0</v>
      </c>
      <c r="K164" s="27">
        <v>0</v>
      </c>
      <c r="L164" s="27">
        <v>0</v>
      </c>
      <c r="M164" s="27">
        <v>3.4</v>
      </c>
      <c r="N164" s="27">
        <v>100</v>
      </c>
      <c r="O164" s="27">
        <v>0</v>
      </c>
      <c r="P164" s="27">
        <v>0</v>
      </c>
      <c r="Q164" s="27">
        <v>0</v>
      </c>
      <c r="R164" s="27">
        <f t="shared" si="138"/>
        <v>100</v>
      </c>
    </row>
    <row r="165" spans="1:18" s="28" customFormat="1" ht="71.25" customHeight="1" x14ac:dyDescent="0.25">
      <c r="A165" s="38"/>
      <c r="B165" s="18" t="s">
        <v>209</v>
      </c>
      <c r="C165" s="50"/>
      <c r="D165" s="27">
        <f t="shared" si="136"/>
        <v>10.8</v>
      </c>
      <c r="E165" s="27">
        <v>0</v>
      </c>
      <c r="F165" s="27">
        <v>0</v>
      </c>
      <c r="G165" s="27">
        <v>10.8</v>
      </c>
      <c r="H165" s="27">
        <v>0</v>
      </c>
      <c r="I165" s="27">
        <f t="shared" si="137"/>
        <v>10.8</v>
      </c>
      <c r="J165" s="27">
        <v>0</v>
      </c>
      <c r="K165" s="27">
        <v>0</v>
      </c>
      <c r="L165" s="27">
        <v>10.8</v>
      </c>
      <c r="M165" s="27">
        <v>0</v>
      </c>
      <c r="N165" s="27">
        <f t="shared" ref="N165:N167" si="139">I165/D165*100</f>
        <v>100</v>
      </c>
      <c r="O165" s="27">
        <v>0</v>
      </c>
      <c r="P165" s="27">
        <v>0</v>
      </c>
      <c r="Q165" s="27">
        <f t="shared" si="138"/>
        <v>100</v>
      </c>
      <c r="R165" s="27">
        <v>0</v>
      </c>
    </row>
    <row r="166" spans="1:18" s="28" customFormat="1" ht="75.75" customHeight="1" x14ac:dyDescent="0.25">
      <c r="A166" s="38"/>
      <c r="B166" s="18" t="s">
        <v>307</v>
      </c>
      <c r="C166" s="50"/>
      <c r="D166" s="27">
        <f t="shared" si="136"/>
        <v>729</v>
      </c>
      <c r="E166" s="27">
        <v>0</v>
      </c>
      <c r="F166" s="27">
        <v>0</v>
      </c>
      <c r="G166" s="27">
        <v>0</v>
      </c>
      <c r="H166" s="27">
        <v>729</v>
      </c>
      <c r="I166" s="27">
        <f t="shared" si="137"/>
        <v>729</v>
      </c>
      <c r="J166" s="27">
        <v>0</v>
      </c>
      <c r="K166" s="27">
        <v>0</v>
      </c>
      <c r="L166" s="27">
        <v>0</v>
      </c>
      <c r="M166" s="27">
        <v>729</v>
      </c>
      <c r="N166" s="27">
        <f t="shared" si="139"/>
        <v>100</v>
      </c>
      <c r="O166" s="27">
        <v>0</v>
      </c>
      <c r="P166" s="27">
        <v>0</v>
      </c>
      <c r="Q166" s="27">
        <v>0</v>
      </c>
      <c r="R166" s="27">
        <f t="shared" si="138"/>
        <v>100</v>
      </c>
    </row>
    <row r="167" spans="1:18" s="28" customFormat="1" ht="75" customHeight="1" x14ac:dyDescent="0.25">
      <c r="A167" s="38"/>
      <c r="B167" s="18" t="s">
        <v>210</v>
      </c>
      <c r="C167" s="50"/>
      <c r="D167" s="27">
        <f t="shared" si="136"/>
        <v>27</v>
      </c>
      <c r="E167" s="27">
        <v>0</v>
      </c>
      <c r="F167" s="27">
        <v>0</v>
      </c>
      <c r="G167" s="27">
        <v>0</v>
      </c>
      <c r="H167" s="27">
        <v>27</v>
      </c>
      <c r="I167" s="27">
        <f t="shared" si="137"/>
        <v>27</v>
      </c>
      <c r="J167" s="27">
        <v>0</v>
      </c>
      <c r="K167" s="27">
        <v>0</v>
      </c>
      <c r="L167" s="27">
        <v>0</v>
      </c>
      <c r="M167" s="27">
        <v>27</v>
      </c>
      <c r="N167" s="27">
        <f t="shared" si="139"/>
        <v>100</v>
      </c>
      <c r="O167" s="27">
        <v>0</v>
      </c>
      <c r="P167" s="27">
        <v>0</v>
      </c>
      <c r="Q167" s="27">
        <v>0</v>
      </c>
      <c r="R167" s="27">
        <f t="shared" si="138"/>
        <v>100</v>
      </c>
    </row>
    <row r="168" spans="1:18" s="15" customFormat="1" ht="26.25" customHeight="1" x14ac:dyDescent="0.25">
      <c r="A168" s="12">
        <v>10</v>
      </c>
      <c r="B168" s="12" t="s">
        <v>22</v>
      </c>
      <c r="C168" s="13" t="s">
        <v>55</v>
      </c>
      <c r="D168" s="14">
        <f>D169+D173</f>
        <v>7039.9000000000005</v>
      </c>
      <c r="E168" s="14">
        <f t="shared" ref="E168:M168" si="140">E169+E173</f>
        <v>0</v>
      </c>
      <c r="F168" s="14">
        <f t="shared" si="140"/>
        <v>0</v>
      </c>
      <c r="G168" s="14">
        <f t="shared" si="140"/>
        <v>7039.9000000000005</v>
      </c>
      <c r="H168" s="14">
        <f t="shared" si="140"/>
        <v>0</v>
      </c>
      <c r="I168" s="14">
        <f t="shared" si="140"/>
        <v>7039.9000000000005</v>
      </c>
      <c r="J168" s="14">
        <f t="shared" si="140"/>
        <v>0</v>
      </c>
      <c r="K168" s="14">
        <f t="shared" si="140"/>
        <v>0</v>
      </c>
      <c r="L168" s="14">
        <f t="shared" si="140"/>
        <v>7039.9000000000005</v>
      </c>
      <c r="M168" s="14">
        <f t="shared" si="140"/>
        <v>0</v>
      </c>
      <c r="N168" s="14">
        <f>I168/D168*100</f>
        <v>100</v>
      </c>
      <c r="O168" s="14">
        <v>0</v>
      </c>
      <c r="P168" s="14">
        <v>0</v>
      </c>
      <c r="Q168" s="14">
        <f>L168/G168*100</f>
        <v>100</v>
      </c>
      <c r="R168" s="14">
        <v>0</v>
      </c>
    </row>
    <row r="169" spans="1:18" s="41" customFormat="1" ht="42.75" customHeight="1" x14ac:dyDescent="0.25">
      <c r="A169" s="39"/>
      <c r="B169" s="39" t="s">
        <v>87</v>
      </c>
      <c r="C169" s="48" t="s">
        <v>60</v>
      </c>
      <c r="D169" s="40">
        <f>D170+D171+D172</f>
        <v>537.6</v>
      </c>
      <c r="E169" s="40">
        <f t="shared" ref="E169:M169" si="141">E170+E171+E172</f>
        <v>0</v>
      </c>
      <c r="F169" s="40">
        <f t="shared" si="141"/>
        <v>0</v>
      </c>
      <c r="G169" s="40">
        <f t="shared" si="141"/>
        <v>537.6</v>
      </c>
      <c r="H169" s="40">
        <f t="shared" si="141"/>
        <v>0</v>
      </c>
      <c r="I169" s="40">
        <f t="shared" si="141"/>
        <v>537.6</v>
      </c>
      <c r="J169" s="40">
        <f t="shared" si="141"/>
        <v>0</v>
      </c>
      <c r="K169" s="40">
        <f t="shared" si="141"/>
        <v>0</v>
      </c>
      <c r="L169" s="40">
        <f t="shared" si="141"/>
        <v>537.6</v>
      </c>
      <c r="M169" s="40">
        <f t="shared" si="141"/>
        <v>0</v>
      </c>
      <c r="N169" s="40">
        <f t="shared" si="130"/>
        <v>100</v>
      </c>
      <c r="O169" s="40">
        <v>0</v>
      </c>
      <c r="P169" s="40">
        <v>0</v>
      </c>
      <c r="Q169" s="40">
        <f t="shared" si="122"/>
        <v>100</v>
      </c>
      <c r="R169" s="40">
        <v>0</v>
      </c>
    </row>
    <row r="170" spans="1:18" s="4" customFormat="1" ht="63" customHeight="1" x14ac:dyDescent="0.25">
      <c r="A170" s="33"/>
      <c r="B170" s="33" t="s">
        <v>125</v>
      </c>
      <c r="C170" s="48"/>
      <c r="D170" s="27">
        <f t="shared" ref="D170:D171" si="142">E170+F170+G170</f>
        <v>154.80000000000001</v>
      </c>
      <c r="E170" s="27">
        <v>0</v>
      </c>
      <c r="F170" s="27">
        <v>0</v>
      </c>
      <c r="G170" s="27">
        <v>154.80000000000001</v>
      </c>
      <c r="H170" s="27">
        <v>0</v>
      </c>
      <c r="I170" s="27">
        <f t="shared" ref="I170:I171" si="143">J170+K170+L170</f>
        <v>154.80000000000001</v>
      </c>
      <c r="J170" s="27">
        <v>0</v>
      </c>
      <c r="K170" s="27">
        <v>0</v>
      </c>
      <c r="L170" s="27">
        <v>154.80000000000001</v>
      </c>
      <c r="M170" s="27">
        <v>0</v>
      </c>
      <c r="N170" s="27">
        <f t="shared" si="130"/>
        <v>100</v>
      </c>
      <c r="O170" s="27">
        <v>0</v>
      </c>
      <c r="P170" s="27">
        <v>0</v>
      </c>
      <c r="Q170" s="27">
        <f t="shared" si="122"/>
        <v>100</v>
      </c>
      <c r="R170" s="27">
        <v>0</v>
      </c>
    </row>
    <row r="171" spans="1:18" s="4" customFormat="1" ht="38.25" customHeight="1" x14ac:dyDescent="0.25">
      <c r="A171" s="33"/>
      <c r="B171" s="33" t="s">
        <v>126</v>
      </c>
      <c r="C171" s="48"/>
      <c r="D171" s="27">
        <f t="shared" si="142"/>
        <v>327.8</v>
      </c>
      <c r="E171" s="27">
        <v>0</v>
      </c>
      <c r="F171" s="27">
        <v>0</v>
      </c>
      <c r="G171" s="27">
        <v>327.8</v>
      </c>
      <c r="H171" s="27">
        <v>0</v>
      </c>
      <c r="I171" s="27">
        <f t="shared" si="143"/>
        <v>327.8</v>
      </c>
      <c r="J171" s="27">
        <v>0</v>
      </c>
      <c r="K171" s="27">
        <v>0</v>
      </c>
      <c r="L171" s="27">
        <v>327.8</v>
      </c>
      <c r="M171" s="27">
        <v>0</v>
      </c>
      <c r="N171" s="27">
        <f t="shared" si="130"/>
        <v>100</v>
      </c>
      <c r="O171" s="27">
        <v>0</v>
      </c>
      <c r="P171" s="27">
        <v>0</v>
      </c>
      <c r="Q171" s="27">
        <f t="shared" si="122"/>
        <v>100</v>
      </c>
      <c r="R171" s="27">
        <v>0</v>
      </c>
    </row>
    <row r="172" spans="1:18" s="4" customFormat="1" ht="47.25" customHeight="1" x14ac:dyDescent="0.25">
      <c r="A172" s="33"/>
      <c r="B172" s="33" t="s">
        <v>311</v>
      </c>
      <c r="C172" s="48"/>
      <c r="D172" s="27">
        <f t="shared" ref="D172" si="144">E172+F172+G172</f>
        <v>55</v>
      </c>
      <c r="E172" s="27">
        <v>0</v>
      </c>
      <c r="F172" s="27">
        <v>0</v>
      </c>
      <c r="G172" s="27">
        <v>55</v>
      </c>
      <c r="H172" s="27">
        <v>0</v>
      </c>
      <c r="I172" s="27">
        <f t="shared" ref="I172" si="145">J172+K172+L172</f>
        <v>55</v>
      </c>
      <c r="J172" s="27">
        <v>0</v>
      </c>
      <c r="K172" s="27">
        <v>0</v>
      </c>
      <c r="L172" s="27">
        <v>55</v>
      </c>
      <c r="M172" s="27">
        <v>0</v>
      </c>
      <c r="N172" s="27">
        <f t="shared" ref="N172" si="146">I172/D172*100</f>
        <v>100</v>
      </c>
      <c r="O172" s="27">
        <v>0</v>
      </c>
      <c r="P172" s="27">
        <v>0</v>
      </c>
      <c r="Q172" s="27">
        <f t="shared" ref="Q172" si="147">L172/G172*100</f>
        <v>100</v>
      </c>
      <c r="R172" s="27">
        <v>0</v>
      </c>
    </row>
    <row r="173" spans="1:18" s="5" customFormat="1" ht="60" customHeight="1" x14ac:dyDescent="0.25">
      <c r="A173" s="42"/>
      <c r="B173" s="42" t="s">
        <v>88</v>
      </c>
      <c r="C173" s="48" t="s">
        <v>90</v>
      </c>
      <c r="D173" s="6">
        <f>D174</f>
        <v>6502.3</v>
      </c>
      <c r="E173" s="6">
        <f t="shared" ref="E173:M173" si="148">E174</f>
        <v>0</v>
      </c>
      <c r="F173" s="6">
        <f t="shared" si="148"/>
        <v>0</v>
      </c>
      <c r="G173" s="6">
        <f t="shared" si="148"/>
        <v>6502.3</v>
      </c>
      <c r="H173" s="6">
        <f t="shared" si="148"/>
        <v>0</v>
      </c>
      <c r="I173" s="6">
        <f t="shared" si="148"/>
        <v>6502.3</v>
      </c>
      <c r="J173" s="6">
        <f t="shared" si="148"/>
        <v>0</v>
      </c>
      <c r="K173" s="6">
        <f t="shared" si="148"/>
        <v>0</v>
      </c>
      <c r="L173" s="6">
        <f t="shared" si="148"/>
        <v>6502.3</v>
      </c>
      <c r="M173" s="6">
        <f t="shared" si="148"/>
        <v>0</v>
      </c>
      <c r="N173" s="6">
        <f t="shared" si="130"/>
        <v>100</v>
      </c>
      <c r="O173" s="6">
        <v>0</v>
      </c>
      <c r="P173" s="6">
        <v>0</v>
      </c>
      <c r="Q173" s="6">
        <f t="shared" si="122"/>
        <v>100</v>
      </c>
      <c r="R173" s="6">
        <v>0</v>
      </c>
    </row>
    <row r="174" spans="1:18" s="25" customFormat="1" ht="27" customHeight="1" x14ac:dyDescent="0.25">
      <c r="A174" s="23"/>
      <c r="B174" s="33" t="s">
        <v>127</v>
      </c>
      <c r="C174" s="48"/>
      <c r="D174" s="24">
        <f t="shared" ref="D174" si="149">E174+F174+G174</f>
        <v>6502.3</v>
      </c>
      <c r="E174" s="24">
        <v>0</v>
      </c>
      <c r="F174" s="24">
        <v>0</v>
      </c>
      <c r="G174" s="24">
        <v>6502.3</v>
      </c>
      <c r="H174" s="24">
        <v>0</v>
      </c>
      <c r="I174" s="24">
        <f t="shared" ref="I174" si="150">J174+K174+L174</f>
        <v>6502.3</v>
      </c>
      <c r="J174" s="24">
        <v>0</v>
      </c>
      <c r="K174" s="24">
        <v>0</v>
      </c>
      <c r="L174" s="24">
        <v>6502.3</v>
      </c>
      <c r="M174" s="24">
        <v>0</v>
      </c>
      <c r="N174" s="24">
        <f t="shared" si="130"/>
        <v>100</v>
      </c>
      <c r="O174" s="24">
        <v>0</v>
      </c>
      <c r="P174" s="24">
        <v>0</v>
      </c>
      <c r="Q174" s="24">
        <f t="shared" si="122"/>
        <v>100</v>
      </c>
      <c r="R174" s="24">
        <v>0</v>
      </c>
    </row>
    <row r="175" spans="1:18" s="15" customFormat="1" ht="63.75" customHeight="1" x14ac:dyDescent="0.25">
      <c r="A175" s="12">
        <v>11</v>
      </c>
      <c r="B175" s="12" t="s">
        <v>23</v>
      </c>
      <c r="C175" s="13" t="s">
        <v>60</v>
      </c>
      <c r="D175" s="14">
        <f>D176+D177</f>
        <v>155</v>
      </c>
      <c r="E175" s="14">
        <f t="shared" ref="E175:M175" si="151">E176+E177</f>
        <v>0</v>
      </c>
      <c r="F175" s="14">
        <f t="shared" si="151"/>
        <v>0</v>
      </c>
      <c r="G175" s="14">
        <f t="shared" si="151"/>
        <v>155</v>
      </c>
      <c r="H175" s="14">
        <f t="shared" si="151"/>
        <v>0</v>
      </c>
      <c r="I175" s="14">
        <f t="shared" si="151"/>
        <v>155</v>
      </c>
      <c r="J175" s="14">
        <f t="shared" si="151"/>
        <v>0</v>
      </c>
      <c r="K175" s="14">
        <f t="shared" si="151"/>
        <v>0</v>
      </c>
      <c r="L175" s="14">
        <f t="shared" si="151"/>
        <v>155</v>
      </c>
      <c r="M175" s="14">
        <f t="shared" si="151"/>
        <v>0</v>
      </c>
      <c r="N175" s="14">
        <f>I175/D175*100</f>
        <v>100</v>
      </c>
      <c r="O175" s="14">
        <v>0</v>
      </c>
      <c r="P175" s="14">
        <v>0</v>
      </c>
      <c r="Q175" s="14">
        <f>L175/G175*100</f>
        <v>100</v>
      </c>
      <c r="R175" s="14">
        <v>0</v>
      </c>
    </row>
    <row r="176" spans="1:18" s="16" customFormat="1" ht="63.75" customHeight="1" x14ac:dyDescent="0.25">
      <c r="A176" s="20"/>
      <c r="B176" s="20" t="s">
        <v>108</v>
      </c>
      <c r="C176" s="50" t="s">
        <v>60</v>
      </c>
      <c r="D176" s="19">
        <f t="shared" ref="D176:D177" si="152">E176+F176+G176</f>
        <v>70</v>
      </c>
      <c r="E176" s="19">
        <v>0</v>
      </c>
      <c r="F176" s="19">
        <v>0</v>
      </c>
      <c r="G176" s="19">
        <v>70</v>
      </c>
      <c r="H176" s="19">
        <v>0</v>
      </c>
      <c r="I176" s="19">
        <f t="shared" ref="I176:I177" si="153">J176+K176+L176</f>
        <v>70</v>
      </c>
      <c r="J176" s="19">
        <v>0</v>
      </c>
      <c r="K176" s="19">
        <v>0</v>
      </c>
      <c r="L176" s="19">
        <v>70</v>
      </c>
      <c r="M176" s="19">
        <v>0</v>
      </c>
      <c r="N176" s="19">
        <f t="shared" ref="N176:N177" si="154">I176/D176*100</f>
        <v>100</v>
      </c>
      <c r="O176" s="19">
        <v>0</v>
      </c>
      <c r="P176" s="19">
        <v>0</v>
      </c>
      <c r="Q176" s="19">
        <f t="shared" ref="Q176:Q177" si="155">L176/G176*100</f>
        <v>100</v>
      </c>
      <c r="R176" s="19">
        <v>0</v>
      </c>
    </row>
    <row r="177" spans="1:18" s="16" customFormat="1" ht="38.25" customHeight="1" x14ac:dyDescent="0.25">
      <c r="A177" s="20"/>
      <c r="B177" s="20" t="s">
        <v>109</v>
      </c>
      <c r="C177" s="50"/>
      <c r="D177" s="19">
        <f t="shared" si="152"/>
        <v>85</v>
      </c>
      <c r="E177" s="19">
        <v>0</v>
      </c>
      <c r="F177" s="19">
        <v>0</v>
      </c>
      <c r="G177" s="19">
        <v>85</v>
      </c>
      <c r="H177" s="19">
        <v>0</v>
      </c>
      <c r="I177" s="19">
        <f t="shared" si="153"/>
        <v>85</v>
      </c>
      <c r="J177" s="19">
        <v>0</v>
      </c>
      <c r="K177" s="19">
        <v>0</v>
      </c>
      <c r="L177" s="19">
        <v>85</v>
      </c>
      <c r="M177" s="19">
        <v>0</v>
      </c>
      <c r="N177" s="19">
        <f t="shared" si="154"/>
        <v>100</v>
      </c>
      <c r="O177" s="19">
        <v>0</v>
      </c>
      <c r="P177" s="19">
        <v>0</v>
      </c>
      <c r="Q177" s="19">
        <f t="shared" si="155"/>
        <v>100</v>
      </c>
      <c r="R177" s="19">
        <v>0</v>
      </c>
    </row>
    <row r="178" spans="1:18" s="15" customFormat="1" ht="52.5" customHeight="1" x14ac:dyDescent="0.25">
      <c r="A178" s="12">
        <v>12</v>
      </c>
      <c r="B178" s="12" t="s">
        <v>24</v>
      </c>
      <c r="C178" s="13" t="s">
        <v>53</v>
      </c>
      <c r="D178" s="14">
        <f>D179+D180+D181</f>
        <v>759.6</v>
      </c>
      <c r="E178" s="14">
        <f t="shared" ref="E178:M178" si="156">E179+E180+E181</f>
        <v>0</v>
      </c>
      <c r="F178" s="14">
        <f t="shared" si="156"/>
        <v>0</v>
      </c>
      <c r="G178" s="14">
        <f t="shared" si="156"/>
        <v>759.6</v>
      </c>
      <c r="H178" s="14">
        <f t="shared" si="156"/>
        <v>0</v>
      </c>
      <c r="I178" s="14">
        <f t="shared" si="156"/>
        <v>759.6</v>
      </c>
      <c r="J178" s="14">
        <f t="shared" si="156"/>
        <v>0</v>
      </c>
      <c r="K178" s="14">
        <f t="shared" si="156"/>
        <v>0</v>
      </c>
      <c r="L178" s="14">
        <f t="shared" si="156"/>
        <v>759.6</v>
      </c>
      <c r="M178" s="14">
        <f t="shared" si="156"/>
        <v>0</v>
      </c>
      <c r="N178" s="14">
        <f>I178/D178*100</f>
        <v>100</v>
      </c>
      <c r="O178" s="14">
        <v>0</v>
      </c>
      <c r="P178" s="14">
        <v>0</v>
      </c>
      <c r="Q178" s="14">
        <f>L178/G178*100</f>
        <v>100</v>
      </c>
      <c r="R178" s="14">
        <v>0</v>
      </c>
    </row>
    <row r="179" spans="1:18" s="4" customFormat="1" ht="62.25" customHeight="1" x14ac:dyDescent="0.25">
      <c r="A179" s="33"/>
      <c r="B179" s="33" t="s">
        <v>107</v>
      </c>
      <c r="C179" s="48" t="s">
        <v>53</v>
      </c>
      <c r="D179" s="27">
        <f t="shared" ref="D179:D180" si="157">E179+F179+G179</f>
        <v>520</v>
      </c>
      <c r="E179" s="27">
        <v>0</v>
      </c>
      <c r="F179" s="27">
        <v>0</v>
      </c>
      <c r="G179" s="27">
        <v>520</v>
      </c>
      <c r="H179" s="27">
        <v>0</v>
      </c>
      <c r="I179" s="27">
        <f t="shared" ref="I179:I180" si="158">J179+K179+L179</f>
        <v>520</v>
      </c>
      <c r="J179" s="27">
        <v>0</v>
      </c>
      <c r="K179" s="27">
        <v>0</v>
      </c>
      <c r="L179" s="27">
        <v>520</v>
      </c>
      <c r="M179" s="27">
        <v>0</v>
      </c>
      <c r="N179" s="27">
        <f t="shared" ref="N179:N180" si="159">I179/D179*100</f>
        <v>100</v>
      </c>
      <c r="O179" s="27">
        <v>0</v>
      </c>
      <c r="P179" s="27">
        <v>0</v>
      </c>
      <c r="Q179" s="27">
        <f t="shared" ref="Q179:Q180" si="160">L179/G179*100</f>
        <v>100</v>
      </c>
      <c r="R179" s="27">
        <v>0</v>
      </c>
    </row>
    <row r="180" spans="1:18" s="4" customFormat="1" ht="134.25" customHeight="1" x14ac:dyDescent="0.25">
      <c r="A180" s="33"/>
      <c r="B180" s="33" t="s">
        <v>106</v>
      </c>
      <c r="C180" s="48"/>
      <c r="D180" s="27">
        <f t="shared" si="157"/>
        <v>149.6</v>
      </c>
      <c r="E180" s="27">
        <v>0</v>
      </c>
      <c r="F180" s="27">
        <v>0</v>
      </c>
      <c r="G180" s="27">
        <v>149.6</v>
      </c>
      <c r="H180" s="27">
        <v>0</v>
      </c>
      <c r="I180" s="27">
        <f t="shared" si="158"/>
        <v>149.6</v>
      </c>
      <c r="J180" s="27">
        <v>0</v>
      </c>
      <c r="K180" s="27">
        <v>0</v>
      </c>
      <c r="L180" s="27">
        <v>149.6</v>
      </c>
      <c r="M180" s="27">
        <v>0</v>
      </c>
      <c r="N180" s="27">
        <f t="shared" si="159"/>
        <v>100</v>
      </c>
      <c r="O180" s="27">
        <v>0</v>
      </c>
      <c r="P180" s="27">
        <v>0</v>
      </c>
      <c r="Q180" s="27">
        <f t="shared" si="160"/>
        <v>100</v>
      </c>
      <c r="R180" s="27">
        <v>0</v>
      </c>
    </row>
    <row r="181" spans="1:18" s="4" customFormat="1" ht="74.25" customHeight="1" x14ac:dyDescent="0.25">
      <c r="A181" s="33"/>
      <c r="B181" s="33" t="s">
        <v>341</v>
      </c>
      <c r="C181" s="48"/>
      <c r="D181" s="27">
        <f t="shared" ref="D181" si="161">E181+F181+G181</f>
        <v>90</v>
      </c>
      <c r="E181" s="27">
        <v>0</v>
      </c>
      <c r="F181" s="27">
        <v>0</v>
      </c>
      <c r="G181" s="27">
        <v>90</v>
      </c>
      <c r="H181" s="27">
        <v>0</v>
      </c>
      <c r="I181" s="27">
        <f t="shared" ref="I181" si="162">J181+K181+L181</f>
        <v>90</v>
      </c>
      <c r="J181" s="27">
        <v>0</v>
      </c>
      <c r="K181" s="27">
        <v>0</v>
      </c>
      <c r="L181" s="27">
        <v>90</v>
      </c>
      <c r="M181" s="27">
        <v>0</v>
      </c>
      <c r="N181" s="27">
        <f t="shared" ref="N181" si="163">I181/D181*100</f>
        <v>100</v>
      </c>
      <c r="O181" s="27">
        <v>0</v>
      </c>
      <c r="P181" s="27">
        <v>0</v>
      </c>
      <c r="Q181" s="27">
        <f t="shared" ref="Q181" si="164">L181/G181*100</f>
        <v>100</v>
      </c>
      <c r="R181" s="27">
        <v>0</v>
      </c>
    </row>
    <row r="182" spans="1:18" s="15" customFormat="1" ht="48.75" customHeight="1" x14ac:dyDescent="0.25">
      <c r="A182" s="12">
        <v>13</v>
      </c>
      <c r="B182" s="12" t="s">
        <v>25</v>
      </c>
      <c r="C182" s="13" t="s">
        <v>59</v>
      </c>
      <c r="D182" s="14">
        <f>D183+D188+D190+D192</f>
        <v>21306.400000000001</v>
      </c>
      <c r="E182" s="14">
        <f t="shared" ref="E182:M182" si="165">E183+E188+E190+E192</f>
        <v>0</v>
      </c>
      <c r="F182" s="14">
        <f t="shared" si="165"/>
        <v>16808</v>
      </c>
      <c r="G182" s="14">
        <f t="shared" si="165"/>
        <v>4498.4000000000005</v>
      </c>
      <c r="H182" s="14">
        <f t="shared" si="165"/>
        <v>0</v>
      </c>
      <c r="I182" s="14">
        <f t="shared" si="165"/>
        <v>19844.8</v>
      </c>
      <c r="J182" s="14">
        <f t="shared" si="165"/>
        <v>0</v>
      </c>
      <c r="K182" s="14">
        <f t="shared" si="165"/>
        <v>15346.4</v>
      </c>
      <c r="L182" s="14">
        <f t="shared" si="165"/>
        <v>4498.4000000000005</v>
      </c>
      <c r="M182" s="14">
        <f t="shared" si="165"/>
        <v>0</v>
      </c>
      <c r="N182" s="14">
        <f>I182/D182*100</f>
        <v>93.140089362820561</v>
      </c>
      <c r="O182" s="14">
        <v>0</v>
      </c>
      <c r="P182" s="14">
        <f>K182/F182*100</f>
        <v>91.304140885292711</v>
      </c>
      <c r="Q182" s="14">
        <f>L182/G182*100</f>
        <v>100</v>
      </c>
      <c r="R182" s="14">
        <v>0</v>
      </c>
    </row>
    <row r="183" spans="1:18" s="25" customFormat="1" ht="36.75" customHeight="1" x14ac:dyDescent="0.25">
      <c r="A183" s="23"/>
      <c r="B183" s="23" t="s">
        <v>73</v>
      </c>
      <c r="C183" s="48" t="s">
        <v>59</v>
      </c>
      <c r="D183" s="24">
        <f>D184+D185+D186+D187</f>
        <v>412.59999999999997</v>
      </c>
      <c r="E183" s="24">
        <f t="shared" ref="E183:M183" si="166">E184+E185+E186+E187</f>
        <v>0</v>
      </c>
      <c r="F183" s="24">
        <f t="shared" si="166"/>
        <v>0</v>
      </c>
      <c r="G183" s="24">
        <f t="shared" si="166"/>
        <v>412.59999999999997</v>
      </c>
      <c r="H183" s="24">
        <f t="shared" si="166"/>
        <v>0</v>
      </c>
      <c r="I183" s="24">
        <f t="shared" si="166"/>
        <v>412.59999999999997</v>
      </c>
      <c r="J183" s="24">
        <f t="shared" si="166"/>
        <v>0</v>
      </c>
      <c r="K183" s="24">
        <f t="shared" si="166"/>
        <v>0</v>
      </c>
      <c r="L183" s="24">
        <f t="shared" si="166"/>
        <v>412.59999999999997</v>
      </c>
      <c r="M183" s="24">
        <f t="shared" si="166"/>
        <v>0</v>
      </c>
      <c r="N183" s="24">
        <f t="shared" ref="N183:N193" si="167">I183/D183*100</f>
        <v>100</v>
      </c>
      <c r="O183" s="24">
        <v>0</v>
      </c>
      <c r="P183" s="24">
        <v>0</v>
      </c>
      <c r="Q183" s="24">
        <f t="shared" ref="Q183:Q191" si="168">L183/G183*100</f>
        <v>100</v>
      </c>
      <c r="R183" s="24">
        <v>0</v>
      </c>
    </row>
    <row r="184" spans="1:18" s="25" customFormat="1" ht="39" customHeight="1" x14ac:dyDescent="0.25">
      <c r="A184" s="23"/>
      <c r="B184" s="18" t="s">
        <v>138</v>
      </c>
      <c r="C184" s="48"/>
      <c r="D184" s="19">
        <f t="shared" si="5"/>
        <v>250.5</v>
      </c>
      <c r="E184" s="19">
        <v>0</v>
      </c>
      <c r="F184" s="19">
        <v>0</v>
      </c>
      <c r="G184" s="19">
        <v>250.5</v>
      </c>
      <c r="H184" s="19">
        <v>0</v>
      </c>
      <c r="I184" s="19">
        <f t="shared" si="6"/>
        <v>250.5</v>
      </c>
      <c r="J184" s="19">
        <v>0</v>
      </c>
      <c r="K184" s="19">
        <v>0</v>
      </c>
      <c r="L184" s="19">
        <v>250.5</v>
      </c>
      <c r="M184" s="19">
        <v>0</v>
      </c>
      <c r="N184" s="19">
        <f t="shared" si="167"/>
        <v>100</v>
      </c>
      <c r="O184" s="19">
        <v>0</v>
      </c>
      <c r="P184" s="19">
        <v>0</v>
      </c>
      <c r="Q184" s="19">
        <f t="shared" si="168"/>
        <v>100</v>
      </c>
      <c r="R184" s="19">
        <v>0</v>
      </c>
    </row>
    <row r="185" spans="1:18" s="25" customFormat="1" ht="70.5" customHeight="1" x14ac:dyDescent="0.25">
      <c r="A185" s="23"/>
      <c r="B185" s="18" t="s">
        <v>139</v>
      </c>
      <c r="C185" s="48"/>
      <c r="D185" s="19">
        <f t="shared" si="5"/>
        <v>23.5</v>
      </c>
      <c r="E185" s="19">
        <v>0</v>
      </c>
      <c r="F185" s="19">
        <v>0</v>
      </c>
      <c r="G185" s="19">
        <v>23.5</v>
      </c>
      <c r="H185" s="19">
        <v>0</v>
      </c>
      <c r="I185" s="19">
        <f t="shared" si="6"/>
        <v>23.5</v>
      </c>
      <c r="J185" s="19">
        <v>0</v>
      </c>
      <c r="K185" s="19">
        <v>0</v>
      </c>
      <c r="L185" s="19">
        <v>23.5</v>
      </c>
      <c r="M185" s="19">
        <v>0</v>
      </c>
      <c r="N185" s="19">
        <f t="shared" si="167"/>
        <v>100</v>
      </c>
      <c r="O185" s="19">
        <v>0</v>
      </c>
      <c r="P185" s="19">
        <v>0</v>
      </c>
      <c r="Q185" s="19">
        <f t="shared" si="168"/>
        <v>100</v>
      </c>
      <c r="R185" s="19">
        <v>0</v>
      </c>
    </row>
    <row r="186" spans="1:18" s="25" customFormat="1" ht="38.25" customHeight="1" x14ac:dyDescent="0.25">
      <c r="A186" s="23"/>
      <c r="B186" s="18" t="s">
        <v>294</v>
      </c>
      <c r="C186" s="48"/>
      <c r="D186" s="19">
        <f t="shared" si="5"/>
        <v>43.4</v>
      </c>
      <c r="E186" s="19">
        <v>0</v>
      </c>
      <c r="F186" s="19">
        <v>0</v>
      </c>
      <c r="G186" s="19">
        <v>43.4</v>
      </c>
      <c r="H186" s="19">
        <v>0</v>
      </c>
      <c r="I186" s="19">
        <f t="shared" si="6"/>
        <v>43.4</v>
      </c>
      <c r="J186" s="19">
        <v>0</v>
      </c>
      <c r="K186" s="19">
        <v>0</v>
      </c>
      <c r="L186" s="19">
        <v>43.4</v>
      </c>
      <c r="M186" s="19">
        <v>0</v>
      </c>
      <c r="N186" s="19">
        <f t="shared" si="167"/>
        <v>100</v>
      </c>
      <c r="O186" s="19">
        <v>0</v>
      </c>
      <c r="P186" s="19">
        <v>0</v>
      </c>
      <c r="Q186" s="19">
        <f t="shared" si="168"/>
        <v>100</v>
      </c>
      <c r="R186" s="19">
        <v>0</v>
      </c>
    </row>
    <row r="187" spans="1:18" s="25" customFormat="1" ht="87.75" customHeight="1" x14ac:dyDescent="0.25">
      <c r="A187" s="23"/>
      <c r="B187" s="18" t="s">
        <v>295</v>
      </c>
      <c r="C187" s="48"/>
      <c r="D187" s="19">
        <f t="shared" si="5"/>
        <v>95.2</v>
      </c>
      <c r="E187" s="19">
        <v>0</v>
      </c>
      <c r="F187" s="19">
        <v>0</v>
      </c>
      <c r="G187" s="19">
        <v>95.2</v>
      </c>
      <c r="H187" s="19">
        <v>0</v>
      </c>
      <c r="I187" s="19">
        <f t="shared" si="6"/>
        <v>95.2</v>
      </c>
      <c r="J187" s="19">
        <v>0</v>
      </c>
      <c r="K187" s="19">
        <v>0</v>
      </c>
      <c r="L187" s="19">
        <v>95.2</v>
      </c>
      <c r="M187" s="19">
        <v>0</v>
      </c>
      <c r="N187" s="19">
        <f t="shared" si="167"/>
        <v>100</v>
      </c>
      <c r="O187" s="19">
        <v>0</v>
      </c>
      <c r="P187" s="19">
        <v>0</v>
      </c>
      <c r="Q187" s="19">
        <f t="shared" si="168"/>
        <v>100</v>
      </c>
      <c r="R187" s="19">
        <v>0</v>
      </c>
    </row>
    <row r="188" spans="1:18" s="25" customFormat="1" ht="50.25" customHeight="1" x14ac:dyDescent="0.25">
      <c r="A188" s="23"/>
      <c r="B188" s="23" t="s">
        <v>140</v>
      </c>
      <c r="C188" s="48" t="s">
        <v>59</v>
      </c>
      <c r="D188" s="24">
        <f>D189</f>
        <v>1461.6</v>
      </c>
      <c r="E188" s="24">
        <f t="shared" ref="E188:M188" si="169">E189</f>
        <v>0</v>
      </c>
      <c r="F188" s="24">
        <f>F189</f>
        <v>1461.6</v>
      </c>
      <c r="G188" s="24">
        <v>0</v>
      </c>
      <c r="H188" s="24">
        <f t="shared" si="169"/>
        <v>0</v>
      </c>
      <c r="I188" s="24">
        <f t="shared" si="169"/>
        <v>0</v>
      </c>
      <c r="J188" s="24">
        <f t="shared" si="169"/>
        <v>0</v>
      </c>
      <c r="K188" s="24">
        <f t="shared" si="169"/>
        <v>0</v>
      </c>
      <c r="L188" s="24">
        <f t="shared" si="169"/>
        <v>0</v>
      </c>
      <c r="M188" s="24">
        <f t="shared" si="169"/>
        <v>0</v>
      </c>
      <c r="N188" s="24">
        <f t="shared" si="167"/>
        <v>0</v>
      </c>
      <c r="O188" s="24">
        <v>0</v>
      </c>
      <c r="P188" s="24">
        <f t="shared" ref="P188" si="170">K188/F188*100</f>
        <v>0</v>
      </c>
      <c r="Q188" s="24">
        <v>0</v>
      </c>
      <c r="R188" s="24">
        <v>0</v>
      </c>
    </row>
    <row r="189" spans="1:18" s="4" customFormat="1" ht="51.75" customHeight="1" x14ac:dyDescent="0.25">
      <c r="A189" s="33"/>
      <c r="B189" s="29" t="s">
        <v>296</v>
      </c>
      <c r="C189" s="48"/>
      <c r="D189" s="19">
        <f t="shared" ref="D189" si="171">E189+F189+G189</f>
        <v>1461.6</v>
      </c>
      <c r="E189" s="19">
        <v>0</v>
      </c>
      <c r="F189" s="19">
        <v>1461.6</v>
      </c>
      <c r="G189" s="19">
        <v>0</v>
      </c>
      <c r="H189" s="19">
        <v>0</v>
      </c>
      <c r="I189" s="19">
        <f t="shared" ref="I189" si="172">J189+K189+L189</f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f t="shared" si="167"/>
        <v>0</v>
      </c>
      <c r="O189" s="19">
        <v>0</v>
      </c>
      <c r="P189" s="19">
        <v>0</v>
      </c>
      <c r="Q189" s="19">
        <v>0</v>
      </c>
      <c r="R189" s="19">
        <v>0</v>
      </c>
    </row>
    <row r="190" spans="1:18" s="25" customFormat="1" ht="48" customHeight="1" x14ac:dyDescent="0.25">
      <c r="A190" s="23"/>
      <c r="B190" s="23" t="s">
        <v>74</v>
      </c>
      <c r="C190" s="48" t="s">
        <v>91</v>
      </c>
      <c r="D190" s="24">
        <f>D191</f>
        <v>4085.8</v>
      </c>
      <c r="E190" s="24">
        <f t="shared" ref="E190:M190" si="173">E191</f>
        <v>0</v>
      </c>
      <c r="F190" s="24">
        <f t="shared" si="173"/>
        <v>0</v>
      </c>
      <c r="G190" s="24">
        <f t="shared" si="173"/>
        <v>4085.8</v>
      </c>
      <c r="H190" s="24">
        <f t="shared" si="173"/>
        <v>0</v>
      </c>
      <c r="I190" s="24">
        <f t="shared" si="173"/>
        <v>4085.8</v>
      </c>
      <c r="J190" s="24">
        <f t="shared" si="173"/>
        <v>0</v>
      </c>
      <c r="K190" s="24">
        <f t="shared" si="173"/>
        <v>0</v>
      </c>
      <c r="L190" s="24">
        <f t="shared" si="173"/>
        <v>4085.8</v>
      </c>
      <c r="M190" s="24">
        <f t="shared" si="173"/>
        <v>0</v>
      </c>
      <c r="N190" s="24">
        <f t="shared" si="167"/>
        <v>100</v>
      </c>
      <c r="O190" s="24">
        <v>0</v>
      </c>
      <c r="P190" s="24">
        <v>0</v>
      </c>
      <c r="Q190" s="24">
        <f t="shared" si="168"/>
        <v>100</v>
      </c>
      <c r="R190" s="24">
        <v>0</v>
      </c>
    </row>
    <row r="191" spans="1:18" s="25" customFormat="1" ht="86.25" customHeight="1" x14ac:dyDescent="0.25">
      <c r="A191" s="23"/>
      <c r="B191" s="33" t="s">
        <v>141</v>
      </c>
      <c r="C191" s="48"/>
      <c r="D191" s="19">
        <f t="shared" ref="D191" si="174">E191+F191+G191</f>
        <v>4085.8</v>
      </c>
      <c r="E191" s="19">
        <v>0</v>
      </c>
      <c r="F191" s="19">
        <v>0</v>
      </c>
      <c r="G191" s="19">
        <v>4085.8</v>
      </c>
      <c r="H191" s="19">
        <v>0</v>
      </c>
      <c r="I191" s="19">
        <f t="shared" ref="I191" si="175">J191+K191+L191</f>
        <v>4085.8</v>
      </c>
      <c r="J191" s="19">
        <v>0</v>
      </c>
      <c r="K191" s="19">
        <v>0</v>
      </c>
      <c r="L191" s="19">
        <v>4085.8</v>
      </c>
      <c r="M191" s="19">
        <v>0</v>
      </c>
      <c r="N191" s="19">
        <f t="shared" si="167"/>
        <v>100</v>
      </c>
      <c r="O191" s="19">
        <v>0</v>
      </c>
      <c r="P191" s="19">
        <v>0</v>
      </c>
      <c r="Q191" s="19">
        <f t="shared" si="168"/>
        <v>100</v>
      </c>
      <c r="R191" s="19">
        <v>0</v>
      </c>
    </row>
    <row r="192" spans="1:18" s="25" customFormat="1" ht="96.75" customHeight="1" x14ac:dyDescent="0.25">
      <c r="A192" s="23"/>
      <c r="B192" s="23" t="s">
        <v>298</v>
      </c>
      <c r="C192" s="30" t="s">
        <v>59</v>
      </c>
      <c r="D192" s="24">
        <f>D193</f>
        <v>15346.4</v>
      </c>
      <c r="E192" s="24">
        <f t="shared" ref="E192:L192" si="176">E193</f>
        <v>0</v>
      </c>
      <c r="F192" s="24">
        <f t="shared" si="176"/>
        <v>15346.4</v>
      </c>
      <c r="G192" s="24">
        <f t="shared" si="176"/>
        <v>0</v>
      </c>
      <c r="H192" s="24">
        <f t="shared" si="176"/>
        <v>0</v>
      </c>
      <c r="I192" s="24">
        <f t="shared" si="176"/>
        <v>15346.4</v>
      </c>
      <c r="J192" s="24">
        <f t="shared" si="176"/>
        <v>0</v>
      </c>
      <c r="K192" s="24">
        <f t="shared" si="176"/>
        <v>15346.4</v>
      </c>
      <c r="L192" s="24">
        <f t="shared" si="176"/>
        <v>0</v>
      </c>
      <c r="M192" s="24">
        <f>M193</f>
        <v>0</v>
      </c>
      <c r="N192" s="24">
        <f t="shared" si="167"/>
        <v>100</v>
      </c>
      <c r="O192" s="24">
        <v>0</v>
      </c>
      <c r="P192" s="43">
        <f t="shared" ref="P192:P193" si="177">K192/F192*100</f>
        <v>100</v>
      </c>
      <c r="Q192" s="24">
        <v>0</v>
      </c>
      <c r="R192" s="24">
        <v>0</v>
      </c>
    </row>
    <row r="193" spans="1:18" s="4" customFormat="1" ht="121.5" customHeight="1" x14ac:dyDescent="0.25">
      <c r="A193" s="33"/>
      <c r="B193" s="29" t="s">
        <v>297</v>
      </c>
      <c r="C193" s="32" t="s">
        <v>59</v>
      </c>
      <c r="D193" s="19">
        <f t="shared" ref="D193" si="178">E193+F193+G193</f>
        <v>15346.4</v>
      </c>
      <c r="E193" s="19">
        <v>0</v>
      </c>
      <c r="F193" s="19">
        <v>15346.4</v>
      </c>
      <c r="G193" s="19">
        <v>0</v>
      </c>
      <c r="H193" s="19">
        <v>0</v>
      </c>
      <c r="I193" s="19">
        <f t="shared" ref="I193" si="179">J193+K193+L193</f>
        <v>15346.4</v>
      </c>
      <c r="J193" s="19">
        <v>0</v>
      </c>
      <c r="K193" s="19">
        <v>15346.4</v>
      </c>
      <c r="L193" s="19">
        <v>0</v>
      </c>
      <c r="M193" s="19">
        <v>0</v>
      </c>
      <c r="N193" s="19">
        <f t="shared" si="167"/>
        <v>100</v>
      </c>
      <c r="O193" s="19">
        <v>0</v>
      </c>
      <c r="P193" s="19">
        <f t="shared" si="177"/>
        <v>100</v>
      </c>
      <c r="Q193" s="19">
        <v>0</v>
      </c>
      <c r="R193" s="19">
        <v>0</v>
      </c>
    </row>
    <row r="194" spans="1:18" s="15" customFormat="1" ht="36.75" customHeight="1" x14ac:dyDescent="0.25">
      <c r="A194" s="12">
        <v>14</v>
      </c>
      <c r="B194" s="12" t="s">
        <v>26</v>
      </c>
      <c r="C194" s="13" t="s">
        <v>58</v>
      </c>
      <c r="D194" s="14">
        <f>D195+D196</f>
        <v>253.4</v>
      </c>
      <c r="E194" s="14">
        <f t="shared" ref="E194:M194" si="180">E195+E196</f>
        <v>0</v>
      </c>
      <c r="F194" s="14">
        <f t="shared" si="180"/>
        <v>0</v>
      </c>
      <c r="G194" s="14">
        <f t="shared" si="180"/>
        <v>253.4</v>
      </c>
      <c r="H194" s="14">
        <f t="shared" si="180"/>
        <v>0</v>
      </c>
      <c r="I194" s="14">
        <f t="shared" si="180"/>
        <v>253.4</v>
      </c>
      <c r="J194" s="14">
        <f t="shared" si="180"/>
        <v>0</v>
      </c>
      <c r="K194" s="14">
        <f t="shared" si="180"/>
        <v>0</v>
      </c>
      <c r="L194" s="14">
        <f t="shared" si="180"/>
        <v>253.4</v>
      </c>
      <c r="M194" s="14">
        <f t="shared" si="180"/>
        <v>0</v>
      </c>
      <c r="N194" s="14">
        <f>I194/D194*100</f>
        <v>100</v>
      </c>
      <c r="O194" s="14">
        <v>0</v>
      </c>
      <c r="P194" s="14">
        <v>0</v>
      </c>
      <c r="Q194" s="14">
        <f>L194/G194*100</f>
        <v>100</v>
      </c>
      <c r="R194" s="14">
        <v>0</v>
      </c>
    </row>
    <row r="195" spans="1:18" s="4" customFormat="1" ht="87" customHeight="1" x14ac:dyDescent="0.25">
      <c r="A195" s="33"/>
      <c r="B195" s="33" t="s">
        <v>99</v>
      </c>
      <c r="C195" s="48" t="s">
        <v>58</v>
      </c>
      <c r="D195" s="27">
        <f t="shared" ref="D195" si="181">E195+F195+G195</f>
        <v>155</v>
      </c>
      <c r="E195" s="27">
        <v>0</v>
      </c>
      <c r="F195" s="27">
        <v>0</v>
      </c>
      <c r="G195" s="27">
        <v>155</v>
      </c>
      <c r="H195" s="27">
        <v>0</v>
      </c>
      <c r="I195" s="27">
        <f t="shared" ref="I195" si="182">J195+K195+L195</f>
        <v>155</v>
      </c>
      <c r="J195" s="27">
        <v>0</v>
      </c>
      <c r="K195" s="27">
        <v>0</v>
      </c>
      <c r="L195" s="27">
        <v>155</v>
      </c>
      <c r="M195" s="27">
        <v>0</v>
      </c>
      <c r="N195" s="27">
        <f>I195/D195*100</f>
        <v>100</v>
      </c>
      <c r="O195" s="27">
        <v>0</v>
      </c>
      <c r="P195" s="27">
        <v>0</v>
      </c>
      <c r="Q195" s="27">
        <f>L195/G195*100</f>
        <v>100</v>
      </c>
      <c r="R195" s="27">
        <v>0</v>
      </c>
    </row>
    <row r="196" spans="1:18" s="4" customFormat="1" ht="39" customHeight="1" x14ac:dyDescent="0.25">
      <c r="A196" s="33"/>
      <c r="B196" s="33" t="s">
        <v>302</v>
      </c>
      <c r="C196" s="48"/>
      <c r="D196" s="27">
        <f t="shared" ref="D196" si="183">E196+F196+G196</f>
        <v>98.4</v>
      </c>
      <c r="E196" s="27">
        <v>0</v>
      </c>
      <c r="F196" s="27">
        <v>0</v>
      </c>
      <c r="G196" s="27">
        <v>98.4</v>
      </c>
      <c r="H196" s="27">
        <v>0</v>
      </c>
      <c r="I196" s="27">
        <f t="shared" ref="I196" si="184">J196+K196+L196</f>
        <v>98.4</v>
      </c>
      <c r="J196" s="27">
        <v>0</v>
      </c>
      <c r="K196" s="27">
        <v>0</v>
      </c>
      <c r="L196" s="27">
        <v>98.4</v>
      </c>
      <c r="M196" s="27">
        <v>0</v>
      </c>
      <c r="N196" s="27">
        <f>I196/D196*100</f>
        <v>100</v>
      </c>
      <c r="O196" s="27">
        <v>0</v>
      </c>
      <c r="P196" s="27">
        <v>0</v>
      </c>
      <c r="Q196" s="27">
        <f>L196/G196*100</f>
        <v>100</v>
      </c>
      <c r="R196" s="27">
        <v>0</v>
      </c>
    </row>
    <row r="197" spans="1:18" s="15" customFormat="1" ht="75.75" customHeight="1" x14ac:dyDescent="0.25">
      <c r="A197" s="12">
        <v>15</v>
      </c>
      <c r="B197" s="12" t="s">
        <v>27</v>
      </c>
      <c r="C197" s="13" t="s">
        <v>46</v>
      </c>
      <c r="D197" s="14">
        <f>D198+D199+D200+D201+D202+D203+D204+D205+D206+D207+D208+D216+D209+D210+D211+D212+D213+D214+D215</f>
        <v>47193.5</v>
      </c>
      <c r="E197" s="14">
        <f t="shared" ref="E197:L197" si="185">E198+E199+E200+E201+E202+E203+E204+E205+E206+E207+E208+E216+E209+E210+E211+E212+E213+E214+E215</f>
        <v>0</v>
      </c>
      <c r="F197" s="14">
        <f t="shared" si="185"/>
        <v>9035.9</v>
      </c>
      <c r="G197" s="14">
        <f t="shared" si="185"/>
        <v>38157.599999999999</v>
      </c>
      <c r="H197" s="14">
        <f t="shared" si="185"/>
        <v>0</v>
      </c>
      <c r="I197" s="14">
        <f t="shared" si="185"/>
        <v>31873.900000000005</v>
      </c>
      <c r="J197" s="14">
        <f t="shared" si="185"/>
        <v>0</v>
      </c>
      <c r="K197" s="14">
        <f t="shared" si="185"/>
        <v>5095.8</v>
      </c>
      <c r="L197" s="14">
        <f t="shared" si="185"/>
        <v>26778.100000000002</v>
      </c>
      <c r="M197" s="14">
        <v>0</v>
      </c>
      <c r="N197" s="14">
        <f t="shared" si="130"/>
        <v>67.538750039730061</v>
      </c>
      <c r="O197" s="14">
        <v>0</v>
      </c>
      <c r="P197" s="14">
        <f t="shared" ref="P197:Q216" si="186">K197/F197*100</f>
        <v>56.395046425923269</v>
      </c>
      <c r="Q197" s="14">
        <f t="shared" si="186"/>
        <v>70.177631716879475</v>
      </c>
      <c r="R197" s="14">
        <v>0</v>
      </c>
    </row>
    <row r="198" spans="1:18" s="28" customFormat="1" ht="39.75" customHeight="1" x14ac:dyDescent="0.25">
      <c r="A198" s="38"/>
      <c r="B198" s="18" t="s">
        <v>164</v>
      </c>
      <c r="C198" s="50" t="s">
        <v>46</v>
      </c>
      <c r="D198" s="19">
        <f t="shared" si="5"/>
        <v>2728.1</v>
      </c>
      <c r="E198" s="19">
        <v>0</v>
      </c>
      <c r="F198" s="19">
        <v>0</v>
      </c>
      <c r="G198" s="19">
        <v>2728.1</v>
      </c>
      <c r="H198" s="19">
        <v>0</v>
      </c>
      <c r="I198" s="19">
        <f t="shared" ref="I198:I216" si="187">J198+K198+L198</f>
        <v>2728.1</v>
      </c>
      <c r="J198" s="19">
        <v>0</v>
      </c>
      <c r="K198" s="19">
        <v>0</v>
      </c>
      <c r="L198" s="19">
        <v>2728.1</v>
      </c>
      <c r="M198" s="19">
        <v>0</v>
      </c>
      <c r="N198" s="19">
        <f t="shared" ref="N198:N216" si="188">I198/D198*100</f>
        <v>100</v>
      </c>
      <c r="O198" s="19">
        <v>0</v>
      </c>
      <c r="P198" s="19">
        <v>0</v>
      </c>
      <c r="Q198" s="19">
        <f t="shared" si="186"/>
        <v>100</v>
      </c>
      <c r="R198" s="19">
        <v>0</v>
      </c>
    </row>
    <row r="199" spans="1:18" s="28" customFormat="1" ht="36.75" customHeight="1" x14ac:dyDescent="0.25">
      <c r="A199" s="38"/>
      <c r="B199" s="18" t="s">
        <v>166</v>
      </c>
      <c r="C199" s="50"/>
      <c r="D199" s="19">
        <f t="shared" si="5"/>
        <v>822.1</v>
      </c>
      <c r="E199" s="19">
        <v>0</v>
      </c>
      <c r="F199" s="19">
        <v>0</v>
      </c>
      <c r="G199" s="19">
        <v>822.1</v>
      </c>
      <c r="H199" s="19">
        <v>0</v>
      </c>
      <c r="I199" s="19">
        <f t="shared" si="187"/>
        <v>283.89999999999998</v>
      </c>
      <c r="J199" s="19">
        <v>0</v>
      </c>
      <c r="K199" s="19">
        <v>0</v>
      </c>
      <c r="L199" s="19">
        <v>283.89999999999998</v>
      </c>
      <c r="M199" s="19">
        <v>0</v>
      </c>
      <c r="N199" s="19">
        <f t="shared" si="188"/>
        <v>34.533511738231354</v>
      </c>
      <c r="O199" s="19">
        <v>0</v>
      </c>
      <c r="P199" s="19">
        <v>0</v>
      </c>
      <c r="Q199" s="19">
        <f t="shared" si="186"/>
        <v>34.533511738231354</v>
      </c>
      <c r="R199" s="19">
        <v>0</v>
      </c>
    </row>
    <row r="200" spans="1:18" s="28" customFormat="1" ht="99.75" customHeight="1" x14ac:dyDescent="0.25">
      <c r="A200" s="38"/>
      <c r="B200" s="18" t="s">
        <v>167</v>
      </c>
      <c r="C200" s="50"/>
      <c r="D200" s="19">
        <f t="shared" si="5"/>
        <v>3940.5</v>
      </c>
      <c r="E200" s="19">
        <v>0</v>
      </c>
      <c r="F200" s="19">
        <v>0</v>
      </c>
      <c r="G200" s="19">
        <v>3940.5</v>
      </c>
      <c r="H200" s="19">
        <v>0</v>
      </c>
      <c r="I200" s="19">
        <f t="shared" si="187"/>
        <v>3940.5</v>
      </c>
      <c r="J200" s="19">
        <v>0</v>
      </c>
      <c r="K200" s="19">
        <v>0</v>
      </c>
      <c r="L200" s="19">
        <v>3940.5</v>
      </c>
      <c r="M200" s="19">
        <v>0</v>
      </c>
      <c r="N200" s="19">
        <f t="shared" si="188"/>
        <v>100</v>
      </c>
      <c r="O200" s="19">
        <v>0</v>
      </c>
      <c r="P200" s="19">
        <v>0</v>
      </c>
      <c r="Q200" s="19">
        <f t="shared" si="186"/>
        <v>100</v>
      </c>
      <c r="R200" s="19">
        <v>0</v>
      </c>
    </row>
    <row r="201" spans="1:18" s="28" customFormat="1" ht="63" customHeight="1" x14ac:dyDescent="0.25">
      <c r="A201" s="38"/>
      <c r="B201" s="29" t="s">
        <v>168</v>
      </c>
      <c r="C201" s="50"/>
      <c r="D201" s="19">
        <f t="shared" si="5"/>
        <v>149.30000000000001</v>
      </c>
      <c r="E201" s="19">
        <v>0</v>
      </c>
      <c r="F201" s="19">
        <v>0</v>
      </c>
      <c r="G201" s="19">
        <v>149.30000000000001</v>
      </c>
      <c r="H201" s="19">
        <v>0</v>
      </c>
      <c r="I201" s="19">
        <f t="shared" si="187"/>
        <v>149.30000000000001</v>
      </c>
      <c r="J201" s="19">
        <v>0</v>
      </c>
      <c r="K201" s="19">
        <v>0</v>
      </c>
      <c r="L201" s="19">
        <v>149.30000000000001</v>
      </c>
      <c r="M201" s="19">
        <v>0</v>
      </c>
      <c r="N201" s="19">
        <f t="shared" si="188"/>
        <v>100</v>
      </c>
      <c r="O201" s="19">
        <v>0</v>
      </c>
      <c r="P201" s="19">
        <v>0</v>
      </c>
      <c r="Q201" s="19">
        <f t="shared" si="186"/>
        <v>100</v>
      </c>
      <c r="R201" s="19">
        <v>0</v>
      </c>
    </row>
    <row r="202" spans="1:18" s="28" customFormat="1" ht="26.25" customHeight="1" x14ac:dyDescent="0.25">
      <c r="A202" s="38"/>
      <c r="B202" s="18" t="s">
        <v>169</v>
      </c>
      <c r="C202" s="50"/>
      <c r="D202" s="19">
        <f t="shared" si="5"/>
        <v>6864.3</v>
      </c>
      <c r="E202" s="19">
        <v>0</v>
      </c>
      <c r="F202" s="19">
        <v>0</v>
      </c>
      <c r="G202" s="19">
        <v>6864.3</v>
      </c>
      <c r="H202" s="19">
        <v>0</v>
      </c>
      <c r="I202" s="19">
        <f t="shared" si="187"/>
        <v>6864.3</v>
      </c>
      <c r="J202" s="19">
        <v>0</v>
      </c>
      <c r="K202" s="19">
        <v>0</v>
      </c>
      <c r="L202" s="19">
        <v>6864.3</v>
      </c>
      <c r="M202" s="19">
        <v>0</v>
      </c>
      <c r="N202" s="19">
        <f t="shared" si="188"/>
        <v>100</v>
      </c>
      <c r="O202" s="19">
        <v>0</v>
      </c>
      <c r="P202" s="19">
        <v>0</v>
      </c>
      <c r="Q202" s="19">
        <f t="shared" si="186"/>
        <v>100</v>
      </c>
      <c r="R202" s="19">
        <v>0</v>
      </c>
    </row>
    <row r="203" spans="1:18" s="28" customFormat="1" ht="74.25" customHeight="1" x14ac:dyDescent="0.25">
      <c r="A203" s="38"/>
      <c r="B203" s="18" t="s">
        <v>170</v>
      </c>
      <c r="C203" s="50"/>
      <c r="D203" s="19">
        <f t="shared" si="5"/>
        <v>9</v>
      </c>
      <c r="E203" s="19">
        <v>0</v>
      </c>
      <c r="F203" s="19">
        <v>0</v>
      </c>
      <c r="G203" s="19">
        <v>9</v>
      </c>
      <c r="H203" s="19">
        <v>0</v>
      </c>
      <c r="I203" s="19">
        <f t="shared" si="187"/>
        <v>9</v>
      </c>
      <c r="J203" s="19">
        <v>0</v>
      </c>
      <c r="K203" s="19">
        <v>0</v>
      </c>
      <c r="L203" s="19">
        <v>9</v>
      </c>
      <c r="M203" s="19">
        <v>0</v>
      </c>
      <c r="N203" s="19">
        <f t="shared" si="188"/>
        <v>100</v>
      </c>
      <c r="O203" s="19">
        <v>0</v>
      </c>
      <c r="P203" s="19">
        <v>0</v>
      </c>
      <c r="Q203" s="19">
        <f t="shared" si="186"/>
        <v>100</v>
      </c>
      <c r="R203" s="19">
        <v>0</v>
      </c>
    </row>
    <row r="204" spans="1:18" s="28" customFormat="1" ht="74.25" customHeight="1" x14ac:dyDescent="0.25">
      <c r="A204" s="38"/>
      <c r="B204" s="18" t="s">
        <v>171</v>
      </c>
      <c r="C204" s="50"/>
      <c r="D204" s="19">
        <f t="shared" si="5"/>
        <v>13</v>
      </c>
      <c r="E204" s="19">
        <v>0</v>
      </c>
      <c r="F204" s="19">
        <v>0</v>
      </c>
      <c r="G204" s="19">
        <v>13</v>
      </c>
      <c r="H204" s="19">
        <v>0</v>
      </c>
      <c r="I204" s="19">
        <f t="shared" si="187"/>
        <v>9</v>
      </c>
      <c r="J204" s="19">
        <v>0</v>
      </c>
      <c r="K204" s="19">
        <v>0</v>
      </c>
      <c r="L204" s="19">
        <v>9</v>
      </c>
      <c r="M204" s="19">
        <v>0</v>
      </c>
      <c r="N204" s="19">
        <f t="shared" si="188"/>
        <v>69.230769230769226</v>
      </c>
      <c r="O204" s="19">
        <v>0</v>
      </c>
      <c r="P204" s="19">
        <v>0</v>
      </c>
      <c r="Q204" s="19">
        <f t="shared" si="186"/>
        <v>69.230769230769226</v>
      </c>
      <c r="R204" s="19">
        <v>0</v>
      </c>
    </row>
    <row r="205" spans="1:18" s="28" customFormat="1" ht="37.5" customHeight="1" x14ac:dyDescent="0.25">
      <c r="A205" s="38"/>
      <c r="B205" s="18" t="s">
        <v>172</v>
      </c>
      <c r="C205" s="50"/>
      <c r="D205" s="19">
        <f t="shared" si="5"/>
        <v>6146.9</v>
      </c>
      <c r="E205" s="19">
        <v>0</v>
      </c>
      <c r="F205" s="19">
        <v>0</v>
      </c>
      <c r="G205" s="19">
        <v>6146.9</v>
      </c>
      <c r="H205" s="19">
        <v>0</v>
      </c>
      <c r="I205" s="19">
        <f t="shared" si="187"/>
        <v>100</v>
      </c>
      <c r="J205" s="19">
        <v>0</v>
      </c>
      <c r="K205" s="19">
        <v>0</v>
      </c>
      <c r="L205" s="19">
        <v>100</v>
      </c>
      <c r="M205" s="19">
        <v>0</v>
      </c>
      <c r="N205" s="19">
        <f t="shared" si="188"/>
        <v>1.62683629146399</v>
      </c>
      <c r="O205" s="19">
        <v>0</v>
      </c>
      <c r="P205" s="19">
        <v>0</v>
      </c>
      <c r="Q205" s="19">
        <f t="shared" si="186"/>
        <v>1.62683629146399</v>
      </c>
      <c r="R205" s="19">
        <v>0</v>
      </c>
    </row>
    <row r="206" spans="1:18" s="28" customFormat="1" ht="42.75" customHeight="1" x14ac:dyDescent="0.25">
      <c r="A206" s="38"/>
      <c r="B206" s="18" t="s">
        <v>324</v>
      </c>
      <c r="C206" s="50"/>
      <c r="D206" s="19">
        <f t="shared" si="5"/>
        <v>93.5</v>
      </c>
      <c r="E206" s="19">
        <v>0</v>
      </c>
      <c r="F206" s="19">
        <v>0</v>
      </c>
      <c r="G206" s="19">
        <v>93.5</v>
      </c>
      <c r="H206" s="19">
        <v>0</v>
      </c>
      <c r="I206" s="19">
        <f t="shared" si="187"/>
        <v>89.2</v>
      </c>
      <c r="J206" s="19">
        <v>0</v>
      </c>
      <c r="K206" s="19">
        <v>0</v>
      </c>
      <c r="L206" s="19">
        <v>89.2</v>
      </c>
      <c r="M206" s="19">
        <v>0</v>
      </c>
      <c r="N206" s="19">
        <f t="shared" si="188"/>
        <v>95.401069518716582</v>
      </c>
      <c r="O206" s="19">
        <v>0</v>
      </c>
      <c r="P206" s="19">
        <v>0</v>
      </c>
      <c r="Q206" s="19">
        <f t="shared" si="186"/>
        <v>95.401069518716582</v>
      </c>
      <c r="R206" s="19">
        <v>0</v>
      </c>
    </row>
    <row r="207" spans="1:18" s="28" customFormat="1" ht="38.25" customHeight="1" x14ac:dyDescent="0.25">
      <c r="A207" s="38"/>
      <c r="B207" s="18" t="s">
        <v>173</v>
      </c>
      <c r="C207" s="50"/>
      <c r="D207" s="19">
        <f t="shared" si="5"/>
        <v>2062.3000000000002</v>
      </c>
      <c r="E207" s="19">
        <v>0</v>
      </c>
      <c r="F207" s="19">
        <v>0</v>
      </c>
      <c r="G207" s="19">
        <v>2062.3000000000002</v>
      </c>
      <c r="H207" s="19">
        <v>0</v>
      </c>
      <c r="I207" s="19">
        <f t="shared" si="187"/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f t="shared" si="188"/>
        <v>0</v>
      </c>
      <c r="O207" s="19">
        <v>0</v>
      </c>
      <c r="P207" s="19">
        <v>0</v>
      </c>
      <c r="Q207" s="19">
        <f t="shared" si="186"/>
        <v>0</v>
      </c>
      <c r="R207" s="19">
        <v>0</v>
      </c>
    </row>
    <row r="208" spans="1:18" s="28" customFormat="1" ht="38.25" customHeight="1" x14ac:dyDescent="0.25">
      <c r="A208" s="38"/>
      <c r="B208" s="18" t="s">
        <v>174</v>
      </c>
      <c r="C208" s="50"/>
      <c r="D208" s="19">
        <f t="shared" si="5"/>
        <v>2551.4</v>
      </c>
      <c r="E208" s="19">
        <v>0</v>
      </c>
      <c r="F208" s="19">
        <v>0</v>
      </c>
      <c r="G208" s="19">
        <v>2551.4</v>
      </c>
      <c r="H208" s="19">
        <v>0</v>
      </c>
      <c r="I208" s="19">
        <f t="shared" si="187"/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f t="shared" si="188"/>
        <v>0</v>
      </c>
      <c r="O208" s="19">
        <v>0</v>
      </c>
      <c r="P208" s="19">
        <v>0</v>
      </c>
      <c r="Q208" s="19">
        <f t="shared" si="186"/>
        <v>0</v>
      </c>
      <c r="R208" s="19">
        <v>0</v>
      </c>
    </row>
    <row r="209" spans="1:18" s="28" customFormat="1" ht="63.75" customHeight="1" x14ac:dyDescent="0.25">
      <c r="A209" s="38"/>
      <c r="B209" s="18" t="s">
        <v>325</v>
      </c>
      <c r="C209" s="50"/>
      <c r="D209" s="19">
        <f t="shared" ref="D209" si="189">E209+F209+G209</f>
        <v>1754.3</v>
      </c>
      <c r="E209" s="19">
        <v>0</v>
      </c>
      <c r="F209" s="19">
        <v>1700</v>
      </c>
      <c r="G209" s="19">
        <v>54.3</v>
      </c>
      <c r="H209" s="19">
        <v>0</v>
      </c>
      <c r="I209" s="19">
        <f t="shared" ref="I209" si="190">J209+K209+L209</f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f t="shared" ref="N209" si="191">I209/D209*100</f>
        <v>0</v>
      </c>
      <c r="O209" s="19">
        <v>0</v>
      </c>
      <c r="P209" s="19">
        <f t="shared" ref="P209:Q209" si="192">K209/F209*100</f>
        <v>0</v>
      </c>
      <c r="Q209" s="19">
        <f t="shared" si="192"/>
        <v>0</v>
      </c>
      <c r="R209" s="19">
        <v>0</v>
      </c>
    </row>
    <row r="210" spans="1:18" s="28" customFormat="1" ht="62.25" customHeight="1" x14ac:dyDescent="0.25">
      <c r="A210" s="38"/>
      <c r="B210" s="18" t="s">
        <v>326</v>
      </c>
      <c r="C210" s="50"/>
      <c r="D210" s="19">
        <f t="shared" ref="D210" si="193">E210+F210+G210</f>
        <v>5756.9000000000005</v>
      </c>
      <c r="E210" s="19">
        <v>0</v>
      </c>
      <c r="F210" s="19">
        <v>5284.3</v>
      </c>
      <c r="G210" s="19">
        <v>472.6</v>
      </c>
      <c r="H210" s="19">
        <v>0</v>
      </c>
      <c r="I210" s="19">
        <f t="shared" ref="I210" si="194">J210+K210+L210</f>
        <v>4691.8</v>
      </c>
      <c r="J210" s="19">
        <v>0</v>
      </c>
      <c r="K210" s="19">
        <v>4219.2</v>
      </c>
      <c r="L210" s="19">
        <v>472.6</v>
      </c>
      <c r="M210" s="19">
        <v>0</v>
      </c>
      <c r="N210" s="19">
        <f t="shared" ref="N210" si="195">I210/D210*100</f>
        <v>81.49872327120498</v>
      </c>
      <c r="O210" s="19">
        <v>0</v>
      </c>
      <c r="P210" s="19">
        <f t="shared" ref="P210:Q210" si="196">K210/F210*100</f>
        <v>79.844066385330123</v>
      </c>
      <c r="Q210" s="19">
        <f t="shared" si="196"/>
        <v>100</v>
      </c>
      <c r="R210" s="19">
        <v>0</v>
      </c>
    </row>
    <row r="211" spans="1:18" s="28" customFormat="1" ht="65.25" customHeight="1" x14ac:dyDescent="0.25">
      <c r="A211" s="38"/>
      <c r="B211" s="18" t="s">
        <v>327</v>
      </c>
      <c r="C211" s="50"/>
      <c r="D211" s="19">
        <f t="shared" ref="D211" si="197">E211+F211+G211</f>
        <v>170.2</v>
      </c>
      <c r="E211" s="19">
        <v>0</v>
      </c>
      <c r="F211" s="19">
        <v>0</v>
      </c>
      <c r="G211" s="19">
        <v>170.2</v>
      </c>
      <c r="H211" s="19">
        <v>0</v>
      </c>
      <c r="I211" s="19">
        <f t="shared" ref="I211" si="198">J211+K211+L211</f>
        <v>170.2</v>
      </c>
      <c r="J211" s="19">
        <v>0</v>
      </c>
      <c r="K211" s="19">
        <v>0</v>
      </c>
      <c r="L211" s="19">
        <v>170.2</v>
      </c>
      <c r="M211" s="19">
        <v>0</v>
      </c>
      <c r="N211" s="19">
        <f t="shared" ref="N211" si="199">I211/D211*100</f>
        <v>100</v>
      </c>
      <c r="O211" s="19">
        <v>0</v>
      </c>
      <c r="P211" s="19">
        <v>0</v>
      </c>
      <c r="Q211" s="19">
        <f t="shared" ref="Q211" si="200">L211/G211*100</f>
        <v>100</v>
      </c>
      <c r="R211" s="19">
        <v>0</v>
      </c>
    </row>
    <row r="212" spans="1:18" s="28" customFormat="1" ht="53.25" customHeight="1" x14ac:dyDescent="0.25">
      <c r="A212" s="38"/>
      <c r="B212" s="18" t="s">
        <v>328</v>
      </c>
      <c r="C212" s="50"/>
      <c r="D212" s="19">
        <f t="shared" ref="D212" si="201">E212+F212+G212</f>
        <v>8.5</v>
      </c>
      <c r="E212" s="19">
        <v>0</v>
      </c>
      <c r="F212" s="19">
        <v>0</v>
      </c>
      <c r="G212" s="19">
        <v>8.5</v>
      </c>
      <c r="H212" s="19">
        <v>0</v>
      </c>
      <c r="I212" s="19">
        <f t="shared" ref="I212" si="202">J212+K212+L212</f>
        <v>8.5</v>
      </c>
      <c r="J212" s="19">
        <v>0</v>
      </c>
      <c r="K212" s="19">
        <v>0</v>
      </c>
      <c r="L212" s="19">
        <v>8.5</v>
      </c>
      <c r="M212" s="19">
        <v>0</v>
      </c>
      <c r="N212" s="19">
        <f t="shared" ref="N212" si="203">I212/D212*100</f>
        <v>100</v>
      </c>
      <c r="O212" s="19">
        <v>0</v>
      </c>
      <c r="P212" s="19">
        <v>0</v>
      </c>
      <c r="Q212" s="19">
        <f t="shared" ref="Q212" si="204">L212/G212*100</f>
        <v>100</v>
      </c>
      <c r="R212" s="19">
        <v>0</v>
      </c>
    </row>
    <row r="213" spans="1:18" s="28" customFormat="1" ht="72.75" customHeight="1" x14ac:dyDescent="0.25">
      <c r="A213" s="38"/>
      <c r="B213" s="18" t="s">
        <v>329</v>
      </c>
      <c r="C213" s="50"/>
      <c r="D213" s="19">
        <f t="shared" ref="D213" si="205">E213+F213+G213</f>
        <v>63.4</v>
      </c>
      <c r="E213" s="19">
        <v>0</v>
      </c>
      <c r="F213" s="19">
        <v>0</v>
      </c>
      <c r="G213" s="19">
        <v>63.4</v>
      </c>
      <c r="H213" s="19">
        <v>0</v>
      </c>
      <c r="I213" s="19">
        <f t="shared" ref="I213" si="206">J213+K213+L213</f>
        <v>21.4</v>
      </c>
      <c r="J213" s="19">
        <v>0</v>
      </c>
      <c r="K213" s="19">
        <v>0</v>
      </c>
      <c r="L213" s="19">
        <v>21.4</v>
      </c>
      <c r="M213" s="19">
        <v>0</v>
      </c>
      <c r="N213" s="19">
        <f t="shared" ref="N213" si="207">I213/D213*100</f>
        <v>33.753943217665615</v>
      </c>
      <c r="O213" s="19">
        <v>0</v>
      </c>
      <c r="P213" s="19">
        <v>0</v>
      </c>
      <c r="Q213" s="19">
        <f t="shared" ref="Q213" si="208">L213/G213*100</f>
        <v>33.753943217665615</v>
      </c>
      <c r="R213" s="19">
        <v>0</v>
      </c>
    </row>
    <row r="214" spans="1:18" s="28" customFormat="1" ht="74.25" customHeight="1" x14ac:dyDescent="0.25">
      <c r="A214" s="38"/>
      <c r="B214" s="18" t="s">
        <v>330</v>
      </c>
      <c r="C214" s="50"/>
      <c r="D214" s="19">
        <f t="shared" ref="D214" si="209">E214+F214+G214</f>
        <v>2151.6</v>
      </c>
      <c r="E214" s="19">
        <v>0</v>
      </c>
      <c r="F214" s="19">
        <v>2051.6</v>
      </c>
      <c r="G214" s="19">
        <v>100</v>
      </c>
      <c r="H214" s="19">
        <v>0</v>
      </c>
      <c r="I214" s="19">
        <f t="shared" ref="I214" si="210">J214+K214+L214</f>
        <v>929.9</v>
      </c>
      <c r="J214" s="19">
        <v>0</v>
      </c>
      <c r="K214" s="19">
        <v>876.6</v>
      </c>
      <c r="L214" s="19">
        <v>53.3</v>
      </c>
      <c r="M214" s="19">
        <v>0</v>
      </c>
      <c r="N214" s="19">
        <f t="shared" ref="N214" si="211">I214/D214*100</f>
        <v>43.218999814091838</v>
      </c>
      <c r="O214" s="19">
        <v>0</v>
      </c>
      <c r="P214" s="19">
        <f t="shared" ref="P214:Q214" si="212">K214/F214*100</f>
        <v>42.727627217781247</v>
      </c>
      <c r="Q214" s="19">
        <f t="shared" si="212"/>
        <v>53.29999999999999</v>
      </c>
      <c r="R214" s="19">
        <v>0</v>
      </c>
    </row>
    <row r="215" spans="1:18" s="28" customFormat="1" ht="63" customHeight="1" x14ac:dyDescent="0.25">
      <c r="A215" s="38"/>
      <c r="B215" s="18" t="s">
        <v>331</v>
      </c>
      <c r="C215" s="50"/>
      <c r="D215" s="19">
        <f t="shared" ref="D215" si="213">E215+F215+G215</f>
        <v>64.099999999999994</v>
      </c>
      <c r="E215" s="19">
        <v>0</v>
      </c>
      <c r="F215" s="19">
        <v>0</v>
      </c>
      <c r="G215" s="19">
        <v>64.099999999999994</v>
      </c>
      <c r="H215" s="19">
        <v>0</v>
      </c>
      <c r="I215" s="19">
        <f t="shared" ref="I215" si="214">J215+K215+L215</f>
        <v>34.700000000000003</v>
      </c>
      <c r="J215" s="19">
        <v>0</v>
      </c>
      <c r="K215" s="19">
        <v>0</v>
      </c>
      <c r="L215" s="19">
        <v>34.700000000000003</v>
      </c>
      <c r="M215" s="19">
        <v>0</v>
      </c>
      <c r="N215" s="19">
        <f t="shared" ref="N215" si="215">I215/D215*100</f>
        <v>54.134165366614674</v>
      </c>
      <c r="O215" s="19">
        <v>0</v>
      </c>
      <c r="P215" s="19">
        <v>0</v>
      </c>
      <c r="Q215" s="19">
        <f t="shared" ref="Q215" si="216">L215/G215*100</f>
        <v>54.134165366614674</v>
      </c>
      <c r="R215" s="19">
        <v>0</v>
      </c>
    </row>
    <row r="216" spans="1:18" s="28" customFormat="1" ht="90.75" customHeight="1" x14ac:dyDescent="0.25">
      <c r="A216" s="38"/>
      <c r="B216" s="18" t="s">
        <v>165</v>
      </c>
      <c r="C216" s="18" t="s">
        <v>175</v>
      </c>
      <c r="D216" s="19">
        <f t="shared" si="5"/>
        <v>11844.1</v>
      </c>
      <c r="E216" s="19">
        <v>0</v>
      </c>
      <c r="F216" s="19">
        <v>0</v>
      </c>
      <c r="G216" s="19">
        <v>11844.1</v>
      </c>
      <c r="H216" s="19">
        <v>0</v>
      </c>
      <c r="I216" s="19">
        <f t="shared" si="187"/>
        <v>11844.1</v>
      </c>
      <c r="J216" s="19">
        <v>0</v>
      </c>
      <c r="K216" s="19">
        <v>0</v>
      </c>
      <c r="L216" s="19">
        <v>11844.1</v>
      </c>
      <c r="M216" s="19">
        <v>0</v>
      </c>
      <c r="N216" s="19">
        <f t="shared" si="188"/>
        <v>100</v>
      </c>
      <c r="O216" s="19">
        <v>0</v>
      </c>
      <c r="P216" s="19">
        <v>0</v>
      </c>
      <c r="Q216" s="19">
        <f t="shared" si="186"/>
        <v>100</v>
      </c>
      <c r="R216" s="19">
        <v>0</v>
      </c>
    </row>
    <row r="217" spans="1:18" s="15" customFormat="1" ht="74.25" customHeight="1" x14ac:dyDescent="0.25">
      <c r="A217" s="12">
        <v>16</v>
      </c>
      <c r="B217" s="12" t="s">
        <v>28</v>
      </c>
      <c r="C217" s="13" t="s">
        <v>51</v>
      </c>
      <c r="D217" s="14">
        <f>D218+D222</f>
        <v>3330.3</v>
      </c>
      <c r="E217" s="14">
        <f t="shared" ref="E217:M217" si="217">E218+E222</f>
        <v>0</v>
      </c>
      <c r="F217" s="14">
        <f t="shared" si="217"/>
        <v>0</v>
      </c>
      <c r="G217" s="14">
        <f t="shared" si="217"/>
        <v>3330.3</v>
      </c>
      <c r="H217" s="14">
        <f t="shared" si="217"/>
        <v>0</v>
      </c>
      <c r="I217" s="14">
        <f t="shared" si="217"/>
        <v>165</v>
      </c>
      <c r="J217" s="14">
        <f t="shared" si="217"/>
        <v>0</v>
      </c>
      <c r="K217" s="14">
        <f t="shared" si="217"/>
        <v>0</v>
      </c>
      <c r="L217" s="14">
        <f t="shared" si="217"/>
        <v>165</v>
      </c>
      <c r="M217" s="14">
        <f t="shared" si="217"/>
        <v>0</v>
      </c>
      <c r="N217" s="14">
        <f t="shared" si="130"/>
        <v>4.9545086028285734</v>
      </c>
      <c r="O217" s="14">
        <v>0</v>
      </c>
      <c r="P217" s="14">
        <v>0</v>
      </c>
      <c r="Q217" s="14">
        <f t="shared" ref="Q217:Q225" si="218">L217/G217*100</f>
        <v>4.9545086028285734</v>
      </c>
      <c r="R217" s="14">
        <v>0</v>
      </c>
    </row>
    <row r="218" spans="1:18" s="25" customFormat="1" ht="50.25" customHeight="1" x14ac:dyDescent="0.25">
      <c r="A218" s="23"/>
      <c r="B218" s="23" t="s">
        <v>65</v>
      </c>
      <c r="C218" s="48" t="s">
        <v>51</v>
      </c>
      <c r="D218" s="24">
        <f>D219+D220+D221</f>
        <v>165</v>
      </c>
      <c r="E218" s="24">
        <f t="shared" ref="E218:M218" si="219">E219+E220+E221</f>
        <v>0</v>
      </c>
      <c r="F218" s="24">
        <f t="shared" si="219"/>
        <v>0</v>
      </c>
      <c r="G218" s="24">
        <f t="shared" si="219"/>
        <v>165</v>
      </c>
      <c r="H218" s="24">
        <f t="shared" si="219"/>
        <v>0</v>
      </c>
      <c r="I218" s="24">
        <f t="shared" si="219"/>
        <v>165</v>
      </c>
      <c r="J218" s="24">
        <f t="shared" si="219"/>
        <v>0</v>
      </c>
      <c r="K218" s="24">
        <f t="shared" si="219"/>
        <v>0</v>
      </c>
      <c r="L218" s="24">
        <f t="shared" si="219"/>
        <v>165</v>
      </c>
      <c r="M218" s="24">
        <f t="shared" si="219"/>
        <v>0</v>
      </c>
      <c r="N218" s="24">
        <f t="shared" si="130"/>
        <v>100</v>
      </c>
      <c r="O218" s="24">
        <v>0</v>
      </c>
      <c r="P218" s="24">
        <v>0</v>
      </c>
      <c r="Q218" s="24">
        <f t="shared" si="218"/>
        <v>100</v>
      </c>
      <c r="R218" s="24">
        <v>0</v>
      </c>
    </row>
    <row r="219" spans="1:18" s="25" customFormat="1" ht="36.75" customHeight="1" x14ac:dyDescent="0.25">
      <c r="A219" s="23"/>
      <c r="B219" s="32" t="s">
        <v>363</v>
      </c>
      <c r="C219" s="48"/>
      <c r="D219" s="19">
        <f t="shared" ref="D219:D221" si="220">E219+F219+G219</f>
        <v>65</v>
      </c>
      <c r="E219" s="19">
        <v>0</v>
      </c>
      <c r="F219" s="19">
        <v>0</v>
      </c>
      <c r="G219" s="19">
        <v>65</v>
      </c>
      <c r="H219" s="19">
        <v>0</v>
      </c>
      <c r="I219" s="19">
        <f t="shared" si="6"/>
        <v>65</v>
      </c>
      <c r="J219" s="19">
        <v>0</v>
      </c>
      <c r="K219" s="19">
        <v>0</v>
      </c>
      <c r="L219" s="19">
        <v>65</v>
      </c>
      <c r="M219" s="19">
        <v>0</v>
      </c>
      <c r="N219" s="19">
        <f t="shared" si="130"/>
        <v>100</v>
      </c>
      <c r="O219" s="19">
        <v>0</v>
      </c>
      <c r="P219" s="19">
        <v>0</v>
      </c>
      <c r="Q219" s="19">
        <f t="shared" si="218"/>
        <v>100</v>
      </c>
      <c r="R219" s="19">
        <v>0</v>
      </c>
    </row>
    <row r="220" spans="1:18" s="25" customFormat="1" ht="48" customHeight="1" x14ac:dyDescent="0.25">
      <c r="A220" s="23"/>
      <c r="B220" s="32" t="s">
        <v>143</v>
      </c>
      <c r="C220" s="48"/>
      <c r="D220" s="19">
        <f t="shared" si="220"/>
        <v>50</v>
      </c>
      <c r="E220" s="19">
        <v>0</v>
      </c>
      <c r="F220" s="19">
        <v>0</v>
      </c>
      <c r="G220" s="19">
        <v>50</v>
      </c>
      <c r="H220" s="19">
        <v>0</v>
      </c>
      <c r="I220" s="19">
        <f t="shared" si="6"/>
        <v>50</v>
      </c>
      <c r="J220" s="19">
        <v>0</v>
      </c>
      <c r="K220" s="19">
        <v>0</v>
      </c>
      <c r="L220" s="19">
        <v>50</v>
      </c>
      <c r="M220" s="19">
        <v>0</v>
      </c>
      <c r="N220" s="19">
        <f t="shared" si="130"/>
        <v>100</v>
      </c>
      <c r="O220" s="19">
        <v>0</v>
      </c>
      <c r="P220" s="19">
        <v>0</v>
      </c>
      <c r="Q220" s="19">
        <f t="shared" si="218"/>
        <v>100</v>
      </c>
      <c r="R220" s="19">
        <v>0</v>
      </c>
    </row>
    <row r="221" spans="1:18" s="25" customFormat="1" ht="36.75" customHeight="1" x14ac:dyDescent="0.25">
      <c r="A221" s="23"/>
      <c r="B221" s="32" t="s">
        <v>144</v>
      </c>
      <c r="C221" s="48"/>
      <c r="D221" s="19">
        <f t="shared" si="220"/>
        <v>50</v>
      </c>
      <c r="E221" s="19">
        <v>0</v>
      </c>
      <c r="F221" s="19">
        <v>0</v>
      </c>
      <c r="G221" s="19">
        <v>50</v>
      </c>
      <c r="H221" s="19">
        <v>0</v>
      </c>
      <c r="I221" s="19">
        <f t="shared" si="6"/>
        <v>50</v>
      </c>
      <c r="J221" s="19">
        <v>0</v>
      </c>
      <c r="K221" s="19">
        <v>0</v>
      </c>
      <c r="L221" s="19">
        <v>50</v>
      </c>
      <c r="M221" s="19">
        <v>0</v>
      </c>
      <c r="N221" s="19">
        <f t="shared" si="130"/>
        <v>100</v>
      </c>
      <c r="O221" s="19">
        <v>0</v>
      </c>
      <c r="P221" s="19">
        <v>0</v>
      </c>
      <c r="Q221" s="19">
        <f t="shared" si="218"/>
        <v>100</v>
      </c>
      <c r="R221" s="19">
        <v>0</v>
      </c>
    </row>
    <row r="222" spans="1:18" s="25" customFormat="1" ht="49.5" customHeight="1" x14ac:dyDescent="0.25">
      <c r="A222" s="23"/>
      <c r="B222" s="23" t="s">
        <v>66</v>
      </c>
      <c r="C222" s="48" t="s">
        <v>51</v>
      </c>
      <c r="D222" s="24">
        <f>D223+D224</f>
        <v>3165.3</v>
      </c>
      <c r="E222" s="24">
        <f t="shared" ref="E222:L222" si="221">E223+E224</f>
        <v>0</v>
      </c>
      <c r="F222" s="24">
        <f t="shared" si="221"/>
        <v>0</v>
      </c>
      <c r="G222" s="24">
        <f t="shared" si="221"/>
        <v>3165.3</v>
      </c>
      <c r="H222" s="24">
        <f t="shared" si="221"/>
        <v>0</v>
      </c>
      <c r="I222" s="24">
        <f t="shared" si="221"/>
        <v>0</v>
      </c>
      <c r="J222" s="24">
        <f t="shared" si="221"/>
        <v>0</v>
      </c>
      <c r="K222" s="24">
        <f t="shared" si="221"/>
        <v>0</v>
      </c>
      <c r="L222" s="24">
        <f t="shared" si="221"/>
        <v>0</v>
      </c>
      <c r="M222" s="24">
        <f t="shared" ref="M222" si="222">M223</f>
        <v>0</v>
      </c>
      <c r="N222" s="24">
        <f t="shared" si="130"/>
        <v>0</v>
      </c>
      <c r="O222" s="24">
        <v>0</v>
      </c>
      <c r="P222" s="24">
        <v>0</v>
      </c>
      <c r="Q222" s="24">
        <f t="shared" si="218"/>
        <v>0</v>
      </c>
      <c r="R222" s="24">
        <v>0</v>
      </c>
    </row>
    <row r="223" spans="1:18" s="25" customFormat="1" ht="86.25" customHeight="1" x14ac:dyDescent="0.25">
      <c r="A223" s="23"/>
      <c r="B223" s="32" t="s">
        <v>145</v>
      </c>
      <c r="C223" s="48"/>
      <c r="D223" s="19">
        <f t="shared" ref="D223" si="223">E223+F223+G223</f>
        <v>1555.3</v>
      </c>
      <c r="E223" s="19">
        <v>0</v>
      </c>
      <c r="F223" s="19">
        <v>0</v>
      </c>
      <c r="G223" s="19">
        <v>1555.3</v>
      </c>
      <c r="H223" s="19">
        <v>0</v>
      </c>
      <c r="I223" s="19">
        <f t="shared" ref="I223" si="224">J223+K223+L223</f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f t="shared" si="130"/>
        <v>0</v>
      </c>
      <c r="O223" s="19">
        <v>0</v>
      </c>
      <c r="P223" s="19">
        <v>0</v>
      </c>
      <c r="Q223" s="19">
        <f t="shared" si="218"/>
        <v>0</v>
      </c>
      <c r="R223" s="19">
        <v>0</v>
      </c>
    </row>
    <row r="224" spans="1:18" s="25" customFormat="1" ht="26.25" customHeight="1" x14ac:dyDescent="0.25">
      <c r="A224" s="23"/>
      <c r="B224" s="32" t="s">
        <v>318</v>
      </c>
      <c r="C224" s="48"/>
      <c r="D224" s="19">
        <f t="shared" ref="D224" si="225">E224+F224+G224</f>
        <v>1610</v>
      </c>
      <c r="E224" s="19">
        <v>0</v>
      </c>
      <c r="F224" s="19">
        <v>0</v>
      </c>
      <c r="G224" s="19">
        <v>1610</v>
      </c>
      <c r="H224" s="19">
        <v>0</v>
      </c>
      <c r="I224" s="19">
        <f t="shared" ref="I224" si="226">J224+K224+L224</f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f t="shared" ref="N224" si="227">I224/D224*100</f>
        <v>0</v>
      </c>
      <c r="O224" s="19">
        <v>0</v>
      </c>
      <c r="P224" s="19">
        <v>0</v>
      </c>
      <c r="Q224" s="19">
        <f t="shared" ref="Q224" si="228">L224/G224*100</f>
        <v>0</v>
      </c>
      <c r="R224" s="19">
        <v>0</v>
      </c>
    </row>
    <row r="225" spans="1:18" s="15" customFormat="1" ht="75" customHeight="1" x14ac:dyDescent="0.25">
      <c r="A225" s="12">
        <v>17</v>
      </c>
      <c r="B225" s="12" t="s">
        <v>29</v>
      </c>
      <c r="C225" s="13" t="s">
        <v>51</v>
      </c>
      <c r="D225" s="14">
        <f>D226+D227+D228+D229+D230+D231</f>
        <v>162076.89999999997</v>
      </c>
      <c r="E225" s="14">
        <f t="shared" ref="E225:M225" si="229">E226+E227+E228+E229+E230+E231</f>
        <v>0</v>
      </c>
      <c r="F225" s="14">
        <f t="shared" si="229"/>
        <v>65015.600000000006</v>
      </c>
      <c r="G225" s="14">
        <f t="shared" si="229"/>
        <v>97061.3</v>
      </c>
      <c r="H225" s="14">
        <f t="shared" si="229"/>
        <v>0</v>
      </c>
      <c r="I225" s="14">
        <f t="shared" si="229"/>
        <v>126089.60000000001</v>
      </c>
      <c r="J225" s="14">
        <f t="shared" si="229"/>
        <v>0</v>
      </c>
      <c r="K225" s="14">
        <f t="shared" si="229"/>
        <v>64589.8</v>
      </c>
      <c r="L225" s="14">
        <f t="shared" si="229"/>
        <v>61499.80000000001</v>
      </c>
      <c r="M225" s="14">
        <f t="shared" si="229"/>
        <v>0</v>
      </c>
      <c r="N225" s="14">
        <f>I225/D225*100</f>
        <v>77.796157256216048</v>
      </c>
      <c r="O225" s="14">
        <v>0</v>
      </c>
      <c r="P225" s="14">
        <f t="shared" ref="P225" si="230">K225/F225*100</f>
        <v>99.345080257661238</v>
      </c>
      <c r="Q225" s="14">
        <f t="shared" si="218"/>
        <v>63.361813616755605</v>
      </c>
      <c r="R225" s="14">
        <v>0</v>
      </c>
    </row>
    <row r="226" spans="1:18" s="5" customFormat="1" ht="26.25" customHeight="1" x14ac:dyDescent="0.25">
      <c r="A226" s="42"/>
      <c r="B226" s="18" t="s">
        <v>161</v>
      </c>
      <c r="C226" s="48" t="s">
        <v>51</v>
      </c>
      <c r="D226" s="19">
        <f t="shared" si="5"/>
        <v>140129.9</v>
      </c>
      <c r="E226" s="19">
        <v>0</v>
      </c>
      <c r="F226" s="19">
        <v>53426.400000000001</v>
      </c>
      <c r="G226" s="19">
        <v>86703.5</v>
      </c>
      <c r="H226" s="19">
        <v>0</v>
      </c>
      <c r="I226" s="19">
        <f t="shared" si="6"/>
        <v>110975.70000000001</v>
      </c>
      <c r="J226" s="19">
        <v>0</v>
      </c>
      <c r="K226" s="19">
        <v>53426.400000000001</v>
      </c>
      <c r="L226" s="19">
        <v>57549.3</v>
      </c>
      <c r="M226" s="19">
        <v>0</v>
      </c>
      <c r="N226" s="19">
        <f t="shared" ref="N226:N229" si="231">I226/D226*100</f>
        <v>79.194875611843017</v>
      </c>
      <c r="O226" s="19">
        <v>0</v>
      </c>
      <c r="P226" s="19">
        <f t="shared" ref="P226:Q229" si="232">K226/F226*100</f>
        <v>100</v>
      </c>
      <c r="Q226" s="19">
        <f t="shared" si="232"/>
        <v>66.374829159145833</v>
      </c>
      <c r="R226" s="19">
        <v>0</v>
      </c>
    </row>
    <row r="227" spans="1:18" s="5" customFormat="1" ht="39" customHeight="1" x14ac:dyDescent="0.25">
      <c r="A227" s="42"/>
      <c r="B227" s="18" t="s">
        <v>361</v>
      </c>
      <c r="C227" s="48"/>
      <c r="D227" s="19">
        <f t="shared" si="5"/>
        <v>1981.4</v>
      </c>
      <c r="E227" s="19">
        <v>0</v>
      </c>
      <c r="F227" s="19">
        <v>0</v>
      </c>
      <c r="G227" s="19">
        <v>1981.4</v>
      </c>
      <c r="H227" s="19">
        <v>0</v>
      </c>
      <c r="I227" s="19">
        <f t="shared" si="6"/>
        <v>1981.4</v>
      </c>
      <c r="J227" s="19">
        <v>0</v>
      </c>
      <c r="K227" s="19">
        <v>0</v>
      </c>
      <c r="L227" s="19">
        <v>1981.4</v>
      </c>
      <c r="M227" s="19">
        <v>0</v>
      </c>
      <c r="N227" s="19">
        <f t="shared" si="231"/>
        <v>100</v>
      </c>
      <c r="O227" s="19">
        <v>0</v>
      </c>
      <c r="P227" s="19">
        <v>0</v>
      </c>
      <c r="Q227" s="19">
        <f t="shared" si="232"/>
        <v>100</v>
      </c>
      <c r="R227" s="19">
        <v>0</v>
      </c>
    </row>
    <row r="228" spans="1:18" s="5" customFormat="1" ht="49.5" customHeight="1" x14ac:dyDescent="0.25">
      <c r="A228" s="42"/>
      <c r="B228" s="18" t="s">
        <v>163</v>
      </c>
      <c r="C228" s="48"/>
      <c r="D228" s="19">
        <f t="shared" si="5"/>
        <v>6276</v>
      </c>
      <c r="E228" s="19">
        <v>0</v>
      </c>
      <c r="F228" s="19">
        <v>0</v>
      </c>
      <c r="G228" s="19">
        <v>6276</v>
      </c>
      <c r="H228" s="19">
        <v>0</v>
      </c>
      <c r="I228" s="19">
        <f t="shared" si="6"/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f t="shared" si="231"/>
        <v>0</v>
      </c>
      <c r="O228" s="19">
        <v>0</v>
      </c>
      <c r="P228" s="19">
        <v>0</v>
      </c>
      <c r="Q228" s="19">
        <f t="shared" si="232"/>
        <v>0</v>
      </c>
      <c r="R228" s="19">
        <v>0</v>
      </c>
    </row>
    <row r="229" spans="1:18" s="5" customFormat="1" ht="29.25" customHeight="1" x14ac:dyDescent="0.25">
      <c r="A229" s="42"/>
      <c r="B229" s="18" t="s">
        <v>162</v>
      </c>
      <c r="C229" s="48"/>
      <c r="D229" s="19">
        <f t="shared" si="5"/>
        <v>22</v>
      </c>
      <c r="E229" s="19">
        <v>0</v>
      </c>
      <c r="F229" s="19">
        <v>0</v>
      </c>
      <c r="G229" s="19">
        <v>22</v>
      </c>
      <c r="H229" s="19">
        <v>0</v>
      </c>
      <c r="I229" s="19">
        <f t="shared" si="6"/>
        <v>22</v>
      </c>
      <c r="J229" s="19">
        <v>0</v>
      </c>
      <c r="K229" s="19">
        <v>0</v>
      </c>
      <c r="L229" s="19">
        <v>22</v>
      </c>
      <c r="M229" s="19">
        <v>0</v>
      </c>
      <c r="N229" s="19">
        <f t="shared" si="231"/>
        <v>100</v>
      </c>
      <c r="O229" s="19">
        <v>0</v>
      </c>
      <c r="P229" s="19">
        <v>0</v>
      </c>
      <c r="Q229" s="19">
        <f t="shared" si="232"/>
        <v>100</v>
      </c>
      <c r="R229" s="19">
        <v>0</v>
      </c>
    </row>
    <row r="230" spans="1:18" s="5" customFormat="1" ht="102.75" customHeight="1" x14ac:dyDescent="0.25">
      <c r="A230" s="42"/>
      <c r="B230" s="18" t="s">
        <v>316</v>
      </c>
      <c r="C230" s="48"/>
      <c r="D230" s="19">
        <f t="shared" ref="D230" si="233">E230+F230+G230</f>
        <v>141.80000000000001</v>
      </c>
      <c r="E230" s="19">
        <v>0</v>
      </c>
      <c r="F230" s="19">
        <v>0</v>
      </c>
      <c r="G230" s="19">
        <v>141.80000000000001</v>
      </c>
      <c r="H230" s="19">
        <v>0</v>
      </c>
      <c r="I230" s="19">
        <f t="shared" ref="I230" si="234">J230+K230+L230</f>
        <v>129.80000000000001</v>
      </c>
      <c r="J230" s="19">
        <v>0</v>
      </c>
      <c r="K230" s="19">
        <v>0</v>
      </c>
      <c r="L230" s="19">
        <v>129.80000000000001</v>
      </c>
      <c r="M230" s="19">
        <v>0</v>
      </c>
      <c r="N230" s="19">
        <f t="shared" ref="N230" si="235">I230/D230*100</f>
        <v>91.537376586741885</v>
      </c>
      <c r="O230" s="19">
        <v>0</v>
      </c>
      <c r="P230" s="19">
        <v>0</v>
      </c>
      <c r="Q230" s="19">
        <f t="shared" ref="Q230" si="236">L230/G230*100</f>
        <v>91.537376586741885</v>
      </c>
      <c r="R230" s="19">
        <v>0</v>
      </c>
    </row>
    <row r="231" spans="1:18" s="5" customFormat="1" ht="38.25" customHeight="1" x14ac:dyDescent="0.25">
      <c r="A231" s="42"/>
      <c r="B231" s="18" t="s">
        <v>362</v>
      </c>
      <c r="C231" s="48"/>
      <c r="D231" s="19">
        <f t="shared" ref="D231" si="237">E231+F231+G231</f>
        <v>13525.800000000001</v>
      </c>
      <c r="E231" s="19">
        <v>0</v>
      </c>
      <c r="F231" s="19">
        <v>11589.2</v>
      </c>
      <c r="G231" s="19">
        <v>1936.6</v>
      </c>
      <c r="H231" s="19">
        <v>0</v>
      </c>
      <c r="I231" s="19">
        <f t="shared" ref="I231" si="238">J231+K231+L231</f>
        <v>12980.699999999999</v>
      </c>
      <c r="J231" s="19">
        <v>0</v>
      </c>
      <c r="K231" s="19">
        <v>11163.4</v>
      </c>
      <c r="L231" s="19">
        <v>1817.3</v>
      </c>
      <c r="M231" s="19">
        <v>0</v>
      </c>
      <c r="N231" s="19">
        <f t="shared" ref="N231" si="239">I231/D231*100</f>
        <v>95.969924144967379</v>
      </c>
      <c r="O231" s="19">
        <v>0</v>
      </c>
      <c r="P231" s="19">
        <f t="shared" ref="P231:Q231" si="240">K231/F231*100</f>
        <v>96.325889621371601</v>
      </c>
      <c r="Q231" s="19">
        <f t="shared" si="240"/>
        <v>93.839719095321712</v>
      </c>
      <c r="R231" s="19">
        <v>0</v>
      </c>
    </row>
    <row r="232" spans="1:18" s="15" customFormat="1" ht="73.5" customHeight="1" x14ac:dyDescent="0.25">
      <c r="A232" s="12">
        <v>18</v>
      </c>
      <c r="B232" s="12" t="s">
        <v>30</v>
      </c>
      <c r="C232" s="13" t="s">
        <v>51</v>
      </c>
      <c r="D232" s="14">
        <f>D233</f>
        <v>4461.3</v>
      </c>
      <c r="E232" s="14">
        <f t="shared" ref="E232:M232" si="241">E233</f>
        <v>942</v>
      </c>
      <c r="F232" s="14">
        <f t="shared" si="241"/>
        <v>886.9</v>
      </c>
      <c r="G232" s="14">
        <f t="shared" si="241"/>
        <v>2632.4</v>
      </c>
      <c r="H232" s="14">
        <f t="shared" si="241"/>
        <v>0</v>
      </c>
      <c r="I232" s="14">
        <f t="shared" si="241"/>
        <v>4460.2999999999993</v>
      </c>
      <c r="J232" s="14">
        <f t="shared" si="241"/>
        <v>941.9</v>
      </c>
      <c r="K232" s="14">
        <f t="shared" si="241"/>
        <v>886.8</v>
      </c>
      <c r="L232" s="14">
        <f t="shared" si="241"/>
        <v>2631.6</v>
      </c>
      <c r="M232" s="14">
        <f t="shared" si="241"/>
        <v>0</v>
      </c>
      <c r="N232" s="14">
        <f>I232/D232*100</f>
        <v>99.977585008853893</v>
      </c>
      <c r="O232" s="14">
        <f t="shared" ref="O232:Q245" si="242">J232/E232*100</f>
        <v>99.989384288747345</v>
      </c>
      <c r="P232" s="14">
        <f t="shared" si="242"/>
        <v>99.98872477167663</v>
      </c>
      <c r="Q232" s="14">
        <f t="shared" si="242"/>
        <v>99.969609481841658</v>
      </c>
      <c r="R232" s="14">
        <v>0</v>
      </c>
    </row>
    <row r="233" spans="1:18" s="16" customFormat="1" ht="75" customHeight="1" x14ac:dyDescent="0.25">
      <c r="A233" s="20"/>
      <c r="B233" s="20" t="s">
        <v>115</v>
      </c>
      <c r="C233" s="18" t="s">
        <v>51</v>
      </c>
      <c r="D233" s="19">
        <f t="shared" ref="D233" si="243">E233+F233+G233</f>
        <v>4461.3</v>
      </c>
      <c r="E233" s="19">
        <v>942</v>
      </c>
      <c r="F233" s="19">
        <v>886.9</v>
      </c>
      <c r="G233" s="19">
        <v>2632.4</v>
      </c>
      <c r="H233" s="19">
        <v>0</v>
      </c>
      <c r="I233" s="19">
        <f t="shared" ref="I233" si="244">J233+K233+L233</f>
        <v>4460.2999999999993</v>
      </c>
      <c r="J233" s="19">
        <v>941.9</v>
      </c>
      <c r="K233" s="19">
        <v>886.8</v>
      </c>
      <c r="L233" s="19">
        <v>2631.6</v>
      </c>
      <c r="M233" s="19">
        <v>0</v>
      </c>
      <c r="N233" s="19">
        <f>I233/D233*100</f>
        <v>99.977585008853893</v>
      </c>
      <c r="O233" s="19">
        <f t="shared" si="242"/>
        <v>99.989384288747345</v>
      </c>
      <c r="P233" s="19">
        <f t="shared" si="242"/>
        <v>99.98872477167663</v>
      </c>
      <c r="Q233" s="19">
        <f t="shared" si="242"/>
        <v>99.969609481841658</v>
      </c>
      <c r="R233" s="19">
        <v>0</v>
      </c>
    </row>
    <row r="234" spans="1:18" s="15" customFormat="1" ht="72" customHeight="1" x14ac:dyDescent="0.25">
      <c r="A234" s="12">
        <v>19</v>
      </c>
      <c r="B234" s="12" t="s">
        <v>31</v>
      </c>
      <c r="C234" s="13" t="s">
        <v>51</v>
      </c>
      <c r="D234" s="14">
        <f t="shared" ref="D234:L234" si="245">D235</f>
        <v>100</v>
      </c>
      <c r="E234" s="14">
        <f t="shared" si="245"/>
        <v>0</v>
      </c>
      <c r="F234" s="14">
        <f t="shared" si="245"/>
        <v>0</v>
      </c>
      <c r="G234" s="14">
        <f t="shared" si="245"/>
        <v>100</v>
      </c>
      <c r="H234" s="14">
        <f t="shared" si="245"/>
        <v>0</v>
      </c>
      <c r="I234" s="14">
        <f t="shared" si="245"/>
        <v>100</v>
      </c>
      <c r="J234" s="14">
        <f t="shared" si="245"/>
        <v>0</v>
      </c>
      <c r="K234" s="14">
        <f t="shared" si="245"/>
        <v>0</v>
      </c>
      <c r="L234" s="14">
        <f t="shared" si="245"/>
        <v>100</v>
      </c>
      <c r="M234" s="14">
        <v>0</v>
      </c>
      <c r="N234" s="14">
        <f>I234/D234*100</f>
        <v>100</v>
      </c>
      <c r="O234" s="14">
        <v>0</v>
      </c>
      <c r="P234" s="14">
        <v>0</v>
      </c>
      <c r="Q234" s="14">
        <f t="shared" si="242"/>
        <v>100</v>
      </c>
      <c r="R234" s="14">
        <v>0</v>
      </c>
    </row>
    <row r="235" spans="1:18" s="16" customFormat="1" ht="77.25" customHeight="1" x14ac:dyDescent="0.25">
      <c r="A235" s="20"/>
      <c r="B235" s="20" t="s">
        <v>317</v>
      </c>
      <c r="C235" s="18" t="s">
        <v>51</v>
      </c>
      <c r="D235" s="19">
        <f t="shared" si="5"/>
        <v>100</v>
      </c>
      <c r="E235" s="19">
        <v>0</v>
      </c>
      <c r="F235" s="19">
        <v>0</v>
      </c>
      <c r="G235" s="19">
        <v>100</v>
      </c>
      <c r="H235" s="19">
        <v>0</v>
      </c>
      <c r="I235" s="19">
        <f t="shared" si="6"/>
        <v>100</v>
      </c>
      <c r="J235" s="19">
        <v>0</v>
      </c>
      <c r="K235" s="19">
        <v>0</v>
      </c>
      <c r="L235" s="19">
        <v>100</v>
      </c>
      <c r="M235" s="19">
        <v>0</v>
      </c>
      <c r="N235" s="19">
        <f t="shared" ref="N235" si="246">I235/D235*100</f>
        <v>100</v>
      </c>
      <c r="O235" s="19">
        <v>0</v>
      </c>
      <c r="P235" s="19">
        <v>0</v>
      </c>
      <c r="Q235" s="19">
        <f t="shared" si="242"/>
        <v>100</v>
      </c>
      <c r="R235" s="19">
        <v>0</v>
      </c>
    </row>
    <row r="236" spans="1:18" s="15" customFormat="1" ht="61.5" customHeight="1" x14ac:dyDescent="0.25">
      <c r="A236" s="12">
        <v>20</v>
      </c>
      <c r="B236" s="12" t="s">
        <v>32</v>
      </c>
      <c r="C236" s="13" t="s">
        <v>50</v>
      </c>
      <c r="D236" s="14">
        <f t="shared" ref="D236:L236" si="247">D237+D246+D248</f>
        <v>50323.8</v>
      </c>
      <c r="E236" s="14">
        <f t="shared" si="247"/>
        <v>5896.9</v>
      </c>
      <c r="F236" s="14">
        <f t="shared" si="247"/>
        <v>35110</v>
      </c>
      <c r="G236" s="14">
        <f t="shared" si="247"/>
        <v>9316.9</v>
      </c>
      <c r="H236" s="14">
        <f t="shared" si="247"/>
        <v>0</v>
      </c>
      <c r="I236" s="14">
        <f t="shared" si="247"/>
        <v>49699.200000000004</v>
      </c>
      <c r="J236" s="14">
        <f t="shared" si="247"/>
        <v>5896.8</v>
      </c>
      <c r="K236" s="14">
        <f t="shared" si="247"/>
        <v>35070.400000000001</v>
      </c>
      <c r="L236" s="14">
        <f t="shared" si="247"/>
        <v>8732</v>
      </c>
      <c r="M236" s="14">
        <v>0</v>
      </c>
      <c r="N236" s="14">
        <f>I236/D236*100</f>
        <v>98.758837766623358</v>
      </c>
      <c r="O236" s="14">
        <v>0</v>
      </c>
      <c r="P236" s="14">
        <f t="shared" ref="P236" si="248">K236/F236*100</f>
        <v>99.887211620620903</v>
      </c>
      <c r="Q236" s="14">
        <f t="shared" si="242"/>
        <v>93.722160804559465</v>
      </c>
      <c r="R236" s="14">
        <v>0</v>
      </c>
    </row>
    <row r="237" spans="1:18" s="25" customFormat="1" ht="14.25" customHeight="1" x14ac:dyDescent="0.25">
      <c r="A237" s="23"/>
      <c r="B237" s="23" t="s">
        <v>67</v>
      </c>
      <c r="C237" s="48" t="s">
        <v>50</v>
      </c>
      <c r="D237" s="24">
        <f>D238+D239+D240+D241+D242+D243+D244+D245</f>
        <v>2583.5</v>
      </c>
      <c r="E237" s="24">
        <f t="shared" ref="E237:M237" si="249">E238+E239+E240+E241+E242+E243+E244+E245</f>
        <v>0</v>
      </c>
      <c r="F237" s="24">
        <f t="shared" si="249"/>
        <v>0</v>
      </c>
      <c r="G237" s="24">
        <f t="shared" si="249"/>
        <v>2583.5</v>
      </c>
      <c r="H237" s="24">
        <f t="shared" si="249"/>
        <v>0</v>
      </c>
      <c r="I237" s="24">
        <f t="shared" si="249"/>
        <v>1998.6</v>
      </c>
      <c r="J237" s="24">
        <f t="shared" si="249"/>
        <v>0</v>
      </c>
      <c r="K237" s="24">
        <f t="shared" si="249"/>
        <v>0</v>
      </c>
      <c r="L237" s="24">
        <f t="shared" si="249"/>
        <v>1998.6</v>
      </c>
      <c r="M237" s="24">
        <f t="shared" si="249"/>
        <v>0</v>
      </c>
      <c r="N237" s="24">
        <f t="shared" ref="N237:N306" si="250">I237/D237*100</f>
        <v>77.360170311592796</v>
      </c>
      <c r="O237" s="24">
        <v>0</v>
      </c>
      <c r="P237" s="24">
        <v>0</v>
      </c>
      <c r="Q237" s="24">
        <f t="shared" si="242"/>
        <v>77.360170311592796</v>
      </c>
      <c r="R237" s="24">
        <v>0</v>
      </c>
    </row>
    <row r="238" spans="1:18" s="25" customFormat="1" ht="48.75" customHeight="1" x14ac:dyDescent="0.25">
      <c r="A238" s="23"/>
      <c r="B238" s="29" t="s">
        <v>146</v>
      </c>
      <c r="C238" s="48"/>
      <c r="D238" s="19">
        <f t="shared" si="5"/>
        <v>66.7</v>
      </c>
      <c r="E238" s="19">
        <v>0</v>
      </c>
      <c r="F238" s="19">
        <v>0</v>
      </c>
      <c r="G238" s="19">
        <v>66.7</v>
      </c>
      <c r="H238" s="19">
        <v>0</v>
      </c>
      <c r="I238" s="19">
        <f t="shared" si="6"/>
        <v>66.7</v>
      </c>
      <c r="J238" s="19">
        <v>0</v>
      </c>
      <c r="K238" s="19">
        <v>0</v>
      </c>
      <c r="L238" s="19">
        <v>66.7</v>
      </c>
      <c r="M238" s="19">
        <v>0</v>
      </c>
      <c r="N238" s="19">
        <f t="shared" si="250"/>
        <v>100</v>
      </c>
      <c r="O238" s="19">
        <v>0</v>
      </c>
      <c r="P238" s="19">
        <v>0</v>
      </c>
      <c r="Q238" s="19">
        <f t="shared" si="242"/>
        <v>100</v>
      </c>
      <c r="R238" s="19">
        <v>0</v>
      </c>
    </row>
    <row r="239" spans="1:18" s="25" customFormat="1" ht="52.5" customHeight="1" x14ac:dyDescent="0.25">
      <c r="A239" s="23"/>
      <c r="B239" s="29" t="s">
        <v>147</v>
      </c>
      <c r="C239" s="48"/>
      <c r="D239" s="19">
        <f t="shared" si="5"/>
        <v>269.89999999999998</v>
      </c>
      <c r="E239" s="19">
        <v>0</v>
      </c>
      <c r="F239" s="19">
        <v>0</v>
      </c>
      <c r="G239" s="19">
        <v>269.89999999999998</v>
      </c>
      <c r="H239" s="19">
        <v>0</v>
      </c>
      <c r="I239" s="19">
        <f t="shared" si="6"/>
        <v>269.89999999999998</v>
      </c>
      <c r="J239" s="19">
        <v>0</v>
      </c>
      <c r="K239" s="19">
        <v>0</v>
      </c>
      <c r="L239" s="19">
        <v>269.89999999999998</v>
      </c>
      <c r="M239" s="19">
        <v>0</v>
      </c>
      <c r="N239" s="19">
        <f t="shared" si="250"/>
        <v>100</v>
      </c>
      <c r="O239" s="19">
        <v>0</v>
      </c>
      <c r="P239" s="19">
        <v>0</v>
      </c>
      <c r="Q239" s="19">
        <f t="shared" si="242"/>
        <v>100</v>
      </c>
      <c r="R239" s="19">
        <v>0</v>
      </c>
    </row>
    <row r="240" spans="1:18" s="25" customFormat="1" ht="40.5" customHeight="1" x14ac:dyDescent="0.25">
      <c r="A240" s="23"/>
      <c r="B240" s="29" t="s">
        <v>148</v>
      </c>
      <c r="C240" s="48"/>
      <c r="D240" s="19">
        <f t="shared" si="5"/>
        <v>19</v>
      </c>
      <c r="E240" s="19">
        <v>0</v>
      </c>
      <c r="F240" s="19">
        <v>0</v>
      </c>
      <c r="G240" s="19">
        <v>19</v>
      </c>
      <c r="H240" s="19">
        <v>0</v>
      </c>
      <c r="I240" s="19">
        <f t="shared" si="6"/>
        <v>19</v>
      </c>
      <c r="J240" s="19">
        <v>0</v>
      </c>
      <c r="K240" s="19">
        <v>0</v>
      </c>
      <c r="L240" s="19">
        <v>19</v>
      </c>
      <c r="M240" s="19">
        <v>0</v>
      </c>
      <c r="N240" s="19">
        <f t="shared" si="250"/>
        <v>100</v>
      </c>
      <c r="O240" s="19">
        <v>0</v>
      </c>
      <c r="P240" s="19">
        <v>0</v>
      </c>
      <c r="Q240" s="19">
        <f t="shared" si="242"/>
        <v>100</v>
      </c>
      <c r="R240" s="19">
        <v>0</v>
      </c>
    </row>
    <row r="241" spans="1:18" s="25" customFormat="1" ht="39" customHeight="1" x14ac:dyDescent="0.25">
      <c r="A241" s="23"/>
      <c r="B241" s="29" t="s">
        <v>149</v>
      </c>
      <c r="C241" s="48"/>
      <c r="D241" s="19">
        <f t="shared" si="5"/>
        <v>99.6</v>
      </c>
      <c r="E241" s="19">
        <v>0</v>
      </c>
      <c r="F241" s="19">
        <v>0</v>
      </c>
      <c r="G241" s="19">
        <v>99.6</v>
      </c>
      <c r="H241" s="19">
        <v>0</v>
      </c>
      <c r="I241" s="19">
        <f t="shared" si="6"/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f t="shared" si="250"/>
        <v>0</v>
      </c>
      <c r="O241" s="19">
        <v>0</v>
      </c>
      <c r="P241" s="19">
        <v>0</v>
      </c>
      <c r="Q241" s="19">
        <f t="shared" si="242"/>
        <v>0</v>
      </c>
      <c r="R241" s="19">
        <v>0</v>
      </c>
    </row>
    <row r="242" spans="1:18" s="25" customFormat="1" ht="77.25" customHeight="1" x14ac:dyDescent="0.25">
      <c r="A242" s="23"/>
      <c r="B242" s="29" t="s">
        <v>150</v>
      </c>
      <c r="C242" s="48"/>
      <c r="D242" s="19">
        <f t="shared" si="5"/>
        <v>199.6</v>
      </c>
      <c r="E242" s="19">
        <v>0</v>
      </c>
      <c r="F242" s="19">
        <v>0</v>
      </c>
      <c r="G242" s="19">
        <v>199.6</v>
      </c>
      <c r="H242" s="19">
        <v>0</v>
      </c>
      <c r="I242" s="19">
        <f t="shared" si="6"/>
        <v>199.6</v>
      </c>
      <c r="J242" s="19">
        <v>0</v>
      </c>
      <c r="K242" s="19">
        <v>0</v>
      </c>
      <c r="L242" s="19">
        <v>199.6</v>
      </c>
      <c r="M242" s="19">
        <v>0</v>
      </c>
      <c r="N242" s="19">
        <f t="shared" si="250"/>
        <v>100</v>
      </c>
      <c r="O242" s="19">
        <v>0</v>
      </c>
      <c r="P242" s="19">
        <v>0</v>
      </c>
      <c r="Q242" s="19">
        <f t="shared" si="242"/>
        <v>100</v>
      </c>
      <c r="R242" s="19">
        <v>0</v>
      </c>
    </row>
    <row r="243" spans="1:18" s="25" customFormat="1" ht="63.75" customHeight="1" x14ac:dyDescent="0.25">
      <c r="A243" s="23"/>
      <c r="B243" s="29" t="s">
        <v>151</v>
      </c>
      <c r="C243" s="48"/>
      <c r="D243" s="19">
        <f t="shared" si="5"/>
        <v>207</v>
      </c>
      <c r="E243" s="19">
        <v>0</v>
      </c>
      <c r="F243" s="19">
        <v>0</v>
      </c>
      <c r="G243" s="19">
        <v>207</v>
      </c>
      <c r="H243" s="19">
        <v>0</v>
      </c>
      <c r="I243" s="19">
        <f t="shared" si="6"/>
        <v>207</v>
      </c>
      <c r="J243" s="19">
        <v>0</v>
      </c>
      <c r="K243" s="19">
        <v>0</v>
      </c>
      <c r="L243" s="19">
        <v>207</v>
      </c>
      <c r="M243" s="19">
        <v>0</v>
      </c>
      <c r="N243" s="19">
        <f t="shared" si="250"/>
        <v>100</v>
      </c>
      <c r="O243" s="19">
        <v>0</v>
      </c>
      <c r="P243" s="19">
        <v>0</v>
      </c>
      <c r="Q243" s="19">
        <f t="shared" si="242"/>
        <v>100</v>
      </c>
      <c r="R243" s="19">
        <v>0</v>
      </c>
    </row>
    <row r="244" spans="1:18" s="25" customFormat="1" ht="36.75" customHeight="1" x14ac:dyDescent="0.25">
      <c r="A244" s="23"/>
      <c r="B244" s="29" t="s">
        <v>152</v>
      </c>
      <c r="C244" s="48"/>
      <c r="D244" s="19">
        <f t="shared" si="5"/>
        <v>1491.7</v>
      </c>
      <c r="E244" s="19">
        <v>0</v>
      </c>
      <c r="F244" s="19">
        <v>0</v>
      </c>
      <c r="G244" s="19">
        <v>1491.7</v>
      </c>
      <c r="H244" s="19">
        <v>0</v>
      </c>
      <c r="I244" s="19">
        <f t="shared" si="6"/>
        <v>1006.4000000000001</v>
      </c>
      <c r="J244" s="19">
        <v>0</v>
      </c>
      <c r="K244" s="19">
        <v>0</v>
      </c>
      <c r="L244" s="19">
        <f>1491.7-485.3</f>
        <v>1006.4000000000001</v>
      </c>
      <c r="M244" s="19">
        <v>0</v>
      </c>
      <c r="N244" s="19">
        <f t="shared" si="250"/>
        <v>67.466648789971174</v>
      </c>
      <c r="O244" s="19">
        <v>0</v>
      </c>
      <c r="P244" s="19">
        <v>0</v>
      </c>
      <c r="Q244" s="19">
        <f t="shared" si="242"/>
        <v>67.466648789971174</v>
      </c>
      <c r="R244" s="19">
        <v>0</v>
      </c>
    </row>
    <row r="245" spans="1:18" s="25" customFormat="1" ht="87.75" customHeight="1" x14ac:dyDescent="0.25">
      <c r="A245" s="23"/>
      <c r="B245" s="29" t="s">
        <v>153</v>
      </c>
      <c r="C245" s="48"/>
      <c r="D245" s="19">
        <f t="shared" si="5"/>
        <v>230</v>
      </c>
      <c r="E245" s="19">
        <v>0</v>
      </c>
      <c r="F245" s="19">
        <v>0</v>
      </c>
      <c r="G245" s="19">
        <v>230</v>
      </c>
      <c r="H245" s="19">
        <v>0</v>
      </c>
      <c r="I245" s="19">
        <f t="shared" si="6"/>
        <v>230</v>
      </c>
      <c r="J245" s="19">
        <v>0</v>
      </c>
      <c r="K245" s="19">
        <v>0</v>
      </c>
      <c r="L245" s="19">
        <v>230</v>
      </c>
      <c r="M245" s="19">
        <v>0</v>
      </c>
      <c r="N245" s="19">
        <f t="shared" si="250"/>
        <v>100</v>
      </c>
      <c r="O245" s="19">
        <v>0</v>
      </c>
      <c r="P245" s="19">
        <v>0</v>
      </c>
      <c r="Q245" s="19">
        <f t="shared" si="242"/>
        <v>100</v>
      </c>
      <c r="R245" s="19">
        <v>0</v>
      </c>
    </row>
    <row r="246" spans="1:18" s="25" customFormat="1" ht="78.75" customHeight="1" x14ac:dyDescent="0.25">
      <c r="A246" s="23"/>
      <c r="B246" s="23" t="s">
        <v>245</v>
      </c>
      <c r="C246" s="48" t="s">
        <v>50</v>
      </c>
      <c r="D246" s="24">
        <f>D247</f>
        <v>42740.3</v>
      </c>
      <c r="E246" s="24">
        <f t="shared" ref="E246:L246" si="251">E247</f>
        <v>5896.9</v>
      </c>
      <c r="F246" s="24">
        <f t="shared" si="251"/>
        <v>35110</v>
      </c>
      <c r="G246" s="24">
        <f t="shared" si="251"/>
        <v>1733.4</v>
      </c>
      <c r="H246" s="24">
        <f t="shared" si="251"/>
        <v>0</v>
      </c>
      <c r="I246" s="24">
        <f t="shared" si="251"/>
        <v>42700.600000000006</v>
      </c>
      <c r="J246" s="24">
        <f t="shared" si="251"/>
        <v>5896.8</v>
      </c>
      <c r="K246" s="24">
        <f t="shared" si="251"/>
        <v>35070.400000000001</v>
      </c>
      <c r="L246" s="24">
        <f t="shared" si="251"/>
        <v>1733.4</v>
      </c>
      <c r="M246" s="24">
        <v>0</v>
      </c>
      <c r="N246" s="24">
        <f t="shared" si="250"/>
        <v>99.907113426906221</v>
      </c>
      <c r="O246" s="24">
        <f t="shared" ref="O246:Q247" si="252">J246/E246*100</f>
        <v>99.998304193728913</v>
      </c>
      <c r="P246" s="24">
        <f t="shared" si="252"/>
        <v>99.887211620620903</v>
      </c>
      <c r="Q246" s="24">
        <f t="shared" si="252"/>
        <v>100</v>
      </c>
      <c r="R246" s="24">
        <v>0</v>
      </c>
    </row>
    <row r="247" spans="1:18" s="25" customFormat="1" ht="74.25" customHeight="1" x14ac:dyDescent="0.25">
      <c r="A247" s="23"/>
      <c r="B247" s="33" t="s">
        <v>155</v>
      </c>
      <c r="C247" s="48"/>
      <c r="D247" s="19">
        <f t="shared" ref="D247" si="253">E247+F247+G247</f>
        <v>42740.3</v>
      </c>
      <c r="E247" s="19">
        <v>5896.9</v>
      </c>
      <c r="F247" s="19">
        <v>35110</v>
      </c>
      <c r="G247" s="19">
        <v>1733.4</v>
      </c>
      <c r="H247" s="19">
        <v>0</v>
      </c>
      <c r="I247" s="19">
        <f t="shared" ref="I247" si="254">J247+K247+L247</f>
        <v>42700.600000000006</v>
      </c>
      <c r="J247" s="19">
        <v>5896.8</v>
      </c>
      <c r="K247" s="19">
        <v>35070.400000000001</v>
      </c>
      <c r="L247" s="19">
        <v>1733.4</v>
      </c>
      <c r="M247" s="19">
        <v>0</v>
      </c>
      <c r="N247" s="24">
        <f t="shared" si="250"/>
        <v>99.907113426906221</v>
      </c>
      <c r="O247" s="24">
        <f t="shared" si="252"/>
        <v>99.998304193728913</v>
      </c>
      <c r="P247" s="24">
        <f t="shared" si="252"/>
        <v>99.887211620620903</v>
      </c>
      <c r="Q247" s="24">
        <f t="shared" si="252"/>
        <v>100</v>
      </c>
      <c r="R247" s="19">
        <v>0</v>
      </c>
    </row>
    <row r="248" spans="1:18" s="25" customFormat="1" ht="39" customHeight="1" x14ac:dyDescent="0.25">
      <c r="A248" s="23"/>
      <c r="B248" s="23" t="s">
        <v>246</v>
      </c>
      <c r="C248" s="48" t="s">
        <v>50</v>
      </c>
      <c r="D248" s="24">
        <f>D249</f>
        <v>5000</v>
      </c>
      <c r="E248" s="24">
        <f t="shared" ref="E248:L248" si="255">E249</f>
        <v>0</v>
      </c>
      <c r="F248" s="24">
        <f t="shared" si="255"/>
        <v>0</v>
      </c>
      <c r="G248" s="24">
        <f t="shared" si="255"/>
        <v>5000</v>
      </c>
      <c r="H248" s="24">
        <f t="shared" si="255"/>
        <v>0</v>
      </c>
      <c r="I248" s="24">
        <f t="shared" si="255"/>
        <v>5000</v>
      </c>
      <c r="J248" s="24">
        <f t="shared" si="255"/>
        <v>0</v>
      </c>
      <c r="K248" s="24">
        <f t="shared" si="255"/>
        <v>0</v>
      </c>
      <c r="L248" s="24">
        <f t="shared" si="255"/>
        <v>5000</v>
      </c>
      <c r="M248" s="19">
        <v>0</v>
      </c>
      <c r="N248" s="19">
        <f t="shared" si="250"/>
        <v>100</v>
      </c>
      <c r="O248" s="19">
        <v>0</v>
      </c>
      <c r="P248" s="19">
        <v>0</v>
      </c>
      <c r="Q248" s="19">
        <f t="shared" ref="P248:Q323" si="256">L248/G248*100</f>
        <v>100</v>
      </c>
      <c r="R248" s="19">
        <v>0</v>
      </c>
    </row>
    <row r="249" spans="1:18" s="4" customFormat="1" ht="49.5" customHeight="1" x14ac:dyDescent="0.25">
      <c r="A249" s="33"/>
      <c r="B249" s="29" t="s">
        <v>154</v>
      </c>
      <c r="C249" s="48"/>
      <c r="D249" s="27">
        <f>E249+F249+G249+H249</f>
        <v>5000</v>
      </c>
      <c r="E249" s="27">
        <v>0</v>
      </c>
      <c r="F249" s="27">
        <v>0</v>
      </c>
      <c r="G249" s="27">
        <v>5000</v>
      </c>
      <c r="H249" s="27">
        <v>0</v>
      </c>
      <c r="I249" s="27">
        <f>J249+K249+L249+M249</f>
        <v>5000</v>
      </c>
      <c r="J249" s="27">
        <v>0</v>
      </c>
      <c r="K249" s="27">
        <v>0</v>
      </c>
      <c r="L249" s="19">
        <v>5000</v>
      </c>
      <c r="M249" s="19">
        <v>0</v>
      </c>
      <c r="N249" s="19">
        <f t="shared" si="250"/>
        <v>100</v>
      </c>
      <c r="O249" s="19">
        <v>0</v>
      </c>
      <c r="P249" s="19">
        <v>0</v>
      </c>
      <c r="Q249" s="19">
        <f t="shared" si="256"/>
        <v>100</v>
      </c>
      <c r="R249" s="19">
        <v>0</v>
      </c>
    </row>
    <row r="250" spans="1:18" s="15" customFormat="1" ht="52.5" customHeight="1" x14ac:dyDescent="0.25">
      <c r="A250" s="12">
        <v>21</v>
      </c>
      <c r="B250" s="12" t="s">
        <v>11</v>
      </c>
      <c r="C250" s="13" t="s">
        <v>45</v>
      </c>
      <c r="D250" s="14">
        <f>D251</f>
        <v>11639.6</v>
      </c>
      <c r="E250" s="14">
        <f t="shared" ref="E250:M250" si="257">E251</f>
        <v>0</v>
      </c>
      <c r="F250" s="14">
        <f t="shared" si="257"/>
        <v>0</v>
      </c>
      <c r="G250" s="14">
        <f t="shared" si="257"/>
        <v>11639.6</v>
      </c>
      <c r="H250" s="14">
        <f t="shared" si="257"/>
        <v>0</v>
      </c>
      <c r="I250" s="14">
        <f t="shared" si="257"/>
        <v>11610.7</v>
      </c>
      <c r="J250" s="14">
        <f t="shared" si="257"/>
        <v>0</v>
      </c>
      <c r="K250" s="14">
        <f t="shared" si="257"/>
        <v>0</v>
      </c>
      <c r="L250" s="14">
        <f t="shared" si="257"/>
        <v>11610.7</v>
      </c>
      <c r="M250" s="14">
        <f t="shared" si="257"/>
        <v>0</v>
      </c>
      <c r="N250" s="14">
        <f t="shared" si="250"/>
        <v>99.751709680745051</v>
      </c>
      <c r="O250" s="14">
        <v>0</v>
      </c>
      <c r="P250" s="14">
        <v>0</v>
      </c>
      <c r="Q250" s="14">
        <f t="shared" si="256"/>
        <v>99.751709680745051</v>
      </c>
      <c r="R250" s="14">
        <v>0</v>
      </c>
    </row>
    <row r="251" spans="1:18" s="16" customFormat="1" ht="41.25" customHeight="1" x14ac:dyDescent="0.25">
      <c r="A251" s="20"/>
      <c r="B251" s="20" t="s">
        <v>121</v>
      </c>
      <c r="C251" s="18" t="s">
        <v>45</v>
      </c>
      <c r="D251" s="19">
        <f t="shared" ref="D251:D314" si="258">E251+F251+G251</f>
        <v>11639.6</v>
      </c>
      <c r="E251" s="19">
        <v>0</v>
      </c>
      <c r="F251" s="19">
        <v>0</v>
      </c>
      <c r="G251" s="19">
        <v>11639.6</v>
      </c>
      <c r="H251" s="19">
        <v>0</v>
      </c>
      <c r="I251" s="19">
        <f t="shared" ref="I251:I314" si="259">J251+K251+L251</f>
        <v>11610.7</v>
      </c>
      <c r="J251" s="19">
        <v>0</v>
      </c>
      <c r="K251" s="19">
        <v>0</v>
      </c>
      <c r="L251" s="19">
        <v>11610.7</v>
      </c>
      <c r="M251" s="19">
        <v>0</v>
      </c>
      <c r="N251" s="19">
        <f t="shared" si="250"/>
        <v>99.751709680745051</v>
      </c>
      <c r="O251" s="19">
        <v>0</v>
      </c>
      <c r="P251" s="19">
        <v>0</v>
      </c>
      <c r="Q251" s="19">
        <f t="shared" si="256"/>
        <v>99.751709680745051</v>
      </c>
      <c r="R251" s="19">
        <v>0</v>
      </c>
    </row>
    <row r="252" spans="1:18" s="15" customFormat="1" ht="91.5" customHeight="1" x14ac:dyDescent="0.25">
      <c r="A252" s="12">
        <v>22</v>
      </c>
      <c r="B252" s="12" t="s">
        <v>33</v>
      </c>
      <c r="C252" s="13" t="s">
        <v>51</v>
      </c>
      <c r="D252" s="14">
        <f>D253</f>
        <v>87.9</v>
      </c>
      <c r="E252" s="14">
        <f t="shared" ref="E252:M252" si="260">E253</f>
        <v>0</v>
      </c>
      <c r="F252" s="14">
        <f t="shared" si="260"/>
        <v>0</v>
      </c>
      <c r="G252" s="14">
        <f t="shared" si="260"/>
        <v>87.9</v>
      </c>
      <c r="H252" s="14">
        <f t="shared" si="260"/>
        <v>0</v>
      </c>
      <c r="I252" s="14">
        <f t="shared" si="260"/>
        <v>87.9</v>
      </c>
      <c r="J252" s="14">
        <f t="shared" si="260"/>
        <v>0</v>
      </c>
      <c r="K252" s="14">
        <f t="shared" si="260"/>
        <v>0</v>
      </c>
      <c r="L252" s="14">
        <f t="shared" si="260"/>
        <v>87.9</v>
      </c>
      <c r="M252" s="14">
        <f t="shared" si="260"/>
        <v>0</v>
      </c>
      <c r="N252" s="14">
        <f t="shared" si="250"/>
        <v>100</v>
      </c>
      <c r="O252" s="14">
        <v>0</v>
      </c>
      <c r="P252" s="14">
        <v>0</v>
      </c>
      <c r="Q252" s="14">
        <f t="shared" si="256"/>
        <v>100</v>
      </c>
      <c r="R252" s="14">
        <v>0</v>
      </c>
    </row>
    <row r="253" spans="1:18" s="4" customFormat="1" ht="74.25" customHeight="1" x14ac:dyDescent="0.25">
      <c r="A253" s="33"/>
      <c r="B253" s="33" t="s">
        <v>142</v>
      </c>
      <c r="C253" s="32" t="s">
        <v>51</v>
      </c>
      <c r="D253" s="19">
        <f t="shared" si="258"/>
        <v>87.9</v>
      </c>
      <c r="E253" s="19">
        <v>0</v>
      </c>
      <c r="F253" s="19">
        <v>0</v>
      </c>
      <c r="G253" s="19">
        <v>87.9</v>
      </c>
      <c r="H253" s="19">
        <v>0</v>
      </c>
      <c r="I253" s="19">
        <f t="shared" si="259"/>
        <v>87.9</v>
      </c>
      <c r="J253" s="19">
        <v>0</v>
      </c>
      <c r="K253" s="19">
        <v>0</v>
      </c>
      <c r="L253" s="19">
        <v>87.9</v>
      </c>
      <c r="M253" s="19">
        <v>0</v>
      </c>
      <c r="N253" s="19">
        <f t="shared" si="250"/>
        <v>100</v>
      </c>
      <c r="O253" s="19">
        <v>0</v>
      </c>
      <c r="P253" s="19">
        <v>0</v>
      </c>
      <c r="Q253" s="19">
        <f t="shared" si="256"/>
        <v>100</v>
      </c>
      <c r="R253" s="19">
        <v>0</v>
      </c>
    </row>
    <row r="254" spans="1:18" s="15" customFormat="1" ht="75" customHeight="1" x14ac:dyDescent="0.25">
      <c r="A254" s="12">
        <v>23</v>
      </c>
      <c r="B254" s="12" t="s">
        <v>34</v>
      </c>
      <c r="C254" s="13" t="s">
        <v>48</v>
      </c>
      <c r="D254" s="14">
        <f>D255+D256</f>
        <v>103.9</v>
      </c>
      <c r="E254" s="14">
        <f t="shared" ref="E254:M254" si="261">E255+E256</f>
        <v>0</v>
      </c>
      <c r="F254" s="14">
        <f t="shared" si="261"/>
        <v>0</v>
      </c>
      <c r="G254" s="14">
        <f t="shared" si="261"/>
        <v>103.9</v>
      </c>
      <c r="H254" s="14">
        <f t="shared" si="261"/>
        <v>0</v>
      </c>
      <c r="I254" s="14">
        <f t="shared" si="261"/>
        <v>103.9</v>
      </c>
      <c r="J254" s="14">
        <f t="shared" si="261"/>
        <v>0</v>
      </c>
      <c r="K254" s="14">
        <f t="shared" si="261"/>
        <v>0</v>
      </c>
      <c r="L254" s="14">
        <f t="shared" si="261"/>
        <v>103.9</v>
      </c>
      <c r="M254" s="14">
        <f t="shared" si="261"/>
        <v>0</v>
      </c>
      <c r="N254" s="14">
        <f t="shared" si="250"/>
        <v>100</v>
      </c>
      <c r="O254" s="14">
        <v>0</v>
      </c>
      <c r="P254" s="14">
        <v>0</v>
      </c>
      <c r="Q254" s="14">
        <f t="shared" si="256"/>
        <v>100</v>
      </c>
      <c r="R254" s="14">
        <v>0</v>
      </c>
    </row>
    <row r="255" spans="1:18" s="16" customFormat="1" ht="59.25" customHeight="1" x14ac:dyDescent="0.25">
      <c r="A255" s="20"/>
      <c r="B255" s="20" t="s">
        <v>117</v>
      </c>
      <c r="C255" s="50" t="s">
        <v>48</v>
      </c>
      <c r="D255" s="19">
        <f t="shared" ref="D255:D256" si="262">E255+F255+G255</f>
        <v>13</v>
      </c>
      <c r="E255" s="19">
        <v>0</v>
      </c>
      <c r="F255" s="19">
        <v>0</v>
      </c>
      <c r="G255" s="19">
        <v>13</v>
      </c>
      <c r="H255" s="19">
        <v>0</v>
      </c>
      <c r="I255" s="19">
        <f t="shared" ref="I255:I256" si="263">J255+K255+L255</f>
        <v>13</v>
      </c>
      <c r="J255" s="19">
        <v>0</v>
      </c>
      <c r="K255" s="19">
        <v>0</v>
      </c>
      <c r="L255" s="19">
        <v>13</v>
      </c>
      <c r="M255" s="19">
        <v>0</v>
      </c>
      <c r="N255" s="19">
        <f t="shared" si="250"/>
        <v>100</v>
      </c>
      <c r="O255" s="19">
        <v>0</v>
      </c>
      <c r="P255" s="19">
        <v>0</v>
      </c>
      <c r="Q255" s="19">
        <f t="shared" si="256"/>
        <v>100</v>
      </c>
      <c r="R255" s="19">
        <v>0</v>
      </c>
    </row>
    <row r="256" spans="1:18" s="16" customFormat="1" ht="48.75" customHeight="1" x14ac:dyDescent="0.25">
      <c r="A256" s="20"/>
      <c r="B256" s="20" t="s">
        <v>118</v>
      </c>
      <c r="C256" s="50"/>
      <c r="D256" s="19">
        <f t="shared" si="262"/>
        <v>90.9</v>
      </c>
      <c r="E256" s="19">
        <v>0</v>
      </c>
      <c r="F256" s="19">
        <v>0</v>
      </c>
      <c r="G256" s="19">
        <v>90.9</v>
      </c>
      <c r="H256" s="19">
        <v>0</v>
      </c>
      <c r="I256" s="19">
        <f t="shared" si="263"/>
        <v>90.9</v>
      </c>
      <c r="J256" s="19">
        <v>0</v>
      </c>
      <c r="K256" s="19">
        <v>0</v>
      </c>
      <c r="L256" s="19">
        <v>90.9</v>
      </c>
      <c r="M256" s="19">
        <v>0</v>
      </c>
      <c r="N256" s="19">
        <f t="shared" si="250"/>
        <v>100</v>
      </c>
      <c r="O256" s="19">
        <v>0</v>
      </c>
      <c r="P256" s="19">
        <v>0</v>
      </c>
      <c r="Q256" s="19">
        <f t="shared" si="256"/>
        <v>100</v>
      </c>
      <c r="R256" s="19">
        <v>0</v>
      </c>
    </row>
    <row r="257" spans="1:18" s="15" customFormat="1" ht="73.5" customHeight="1" x14ac:dyDescent="0.25">
      <c r="A257" s="12">
        <v>24</v>
      </c>
      <c r="B257" s="12" t="s">
        <v>35</v>
      </c>
      <c r="C257" s="13" t="s">
        <v>48</v>
      </c>
      <c r="D257" s="14">
        <f>D258+D259</f>
        <v>61.6</v>
      </c>
      <c r="E257" s="14">
        <f t="shared" ref="E257:M257" si="264">E258+E259</f>
        <v>0</v>
      </c>
      <c r="F257" s="14">
        <f t="shared" si="264"/>
        <v>0</v>
      </c>
      <c r="G257" s="14">
        <f t="shared" si="264"/>
        <v>61.6</v>
      </c>
      <c r="H257" s="14">
        <f t="shared" si="264"/>
        <v>0</v>
      </c>
      <c r="I257" s="14">
        <f t="shared" si="264"/>
        <v>61.6</v>
      </c>
      <c r="J257" s="14">
        <f t="shared" si="264"/>
        <v>0</v>
      </c>
      <c r="K257" s="14">
        <f t="shared" si="264"/>
        <v>0</v>
      </c>
      <c r="L257" s="14">
        <f t="shared" si="264"/>
        <v>61.6</v>
      </c>
      <c r="M257" s="14">
        <f t="shared" si="264"/>
        <v>0</v>
      </c>
      <c r="N257" s="14">
        <f t="shared" si="250"/>
        <v>100</v>
      </c>
      <c r="O257" s="14">
        <v>0</v>
      </c>
      <c r="P257" s="14">
        <v>0</v>
      </c>
      <c r="Q257" s="14">
        <f t="shared" si="256"/>
        <v>100</v>
      </c>
      <c r="R257" s="14">
        <v>0</v>
      </c>
    </row>
    <row r="258" spans="1:18" s="16" customFormat="1" ht="61.5" customHeight="1" x14ac:dyDescent="0.25">
      <c r="A258" s="20"/>
      <c r="B258" s="20" t="s">
        <v>120</v>
      </c>
      <c r="C258" s="50" t="s">
        <v>48</v>
      </c>
      <c r="D258" s="19">
        <f t="shared" ref="D258:D259" si="265">E258+F258+G258</f>
        <v>49.6</v>
      </c>
      <c r="E258" s="19">
        <v>0</v>
      </c>
      <c r="F258" s="19">
        <v>0</v>
      </c>
      <c r="G258" s="19">
        <v>49.6</v>
      </c>
      <c r="H258" s="19">
        <v>0</v>
      </c>
      <c r="I258" s="19">
        <f t="shared" ref="I258:I259" si="266">J258+K258+L258</f>
        <v>49.6</v>
      </c>
      <c r="J258" s="19">
        <v>0</v>
      </c>
      <c r="K258" s="19">
        <v>0</v>
      </c>
      <c r="L258" s="19">
        <v>49.6</v>
      </c>
      <c r="M258" s="19">
        <v>0</v>
      </c>
      <c r="N258" s="19">
        <f t="shared" si="250"/>
        <v>100</v>
      </c>
      <c r="O258" s="19">
        <v>0</v>
      </c>
      <c r="P258" s="19">
        <v>0</v>
      </c>
      <c r="Q258" s="19">
        <f t="shared" si="256"/>
        <v>100</v>
      </c>
      <c r="R258" s="19">
        <v>0</v>
      </c>
    </row>
    <row r="259" spans="1:18" s="16" customFormat="1" ht="41.25" customHeight="1" x14ac:dyDescent="0.25">
      <c r="A259" s="20"/>
      <c r="B259" s="20" t="s">
        <v>301</v>
      </c>
      <c r="C259" s="50"/>
      <c r="D259" s="19">
        <f t="shared" si="265"/>
        <v>12</v>
      </c>
      <c r="E259" s="19">
        <v>0</v>
      </c>
      <c r="F259" s="19">
        <v>0</v>
      </c>
      <c r="G259" s="19">
        <v>12</v>
      </c>
      <c r="H259" s="19">
        <v>0</v>
      </c>
      <c r="I259" s="19">
        <f t="shared" si="266"/>
        <v>12</v>
      </c>
      <c r="J259" s="19">
        <v>0</v>
      </c>
      <c r="K259" s="19">
        <v>0</v>
      </c>
      <c r="L259" s="19">
        <v>12</v>
      </c>
      <c r="M259" s="19">
        <v>0</v>
      </c>
      <c r="N259" s="19">
        <f t="shared" si="250"/>
        <v>100</v>
      </c>
      <c r="O259" s="19">
        <v>0</v>
      </c>
      <c r="P259" s="19">
        <v>0</v>
      </c>
      <c r="Q259" s="19">
        <f t="shared" si="256"/>
        <v>100</v>
      </c>
      <c r="R259" s="19">
        <v>0</v>
      </c>
    </row>
    <row r="260" spans="1:18" s="15" customFormat="1" ht="75.75" customHeight="1" x14ac:dyDescent="0.25">
      <c r="A260" s="12">
        <v>25</v>
      </c>
      <c r="B260" s="12" t="s">
        <v>36</v>
      </c>
      <c r="C260" s="13" t="s">
        <v>48</v>
      </c>
      <c r="D260" s="14">
        <f>D261</f>
        <v>24.8</v>
      </c>
      <c r="E260" s="14">
        <f t="shared" ref="E260:M260" si="267">E261</f>
        <v>0</v>
      </c>
      <c r="F260" s="14">
        <f t="shared" si="267"/>
        <v>0</v>
      </c>
      <c r="G260" s="14">
        <f t="shared" si="267"/>
        <v>24.8</v>
      </c>
      <c r="H260" s="14">
        <f t="shared" si="267"/>
        <v>0</v>
      </c>
      <c r="I260" s="14">
        <f t="shared" si="267"/>
        <v>24.8</v>
      </c>
      <c r="J260" s="14">
        <f t="shared" si="267"/>
        <v>0</v>
      </c>
      <c r="K260" s="14">
        <f t="shared" si="267"/>
        <v>0</v>
      </c>
      <c r="L260" s="14">
        <f t="shared" si="267"/>
        <v>24.8</v>
      </c>
      <c r="M260" s="14">
        <f t="shared" si="267"/>
        <v>0</v>
      </c>
      <c r="N260" s="14">
        <f t="shared" si="250"/>
        <v>100</v>
      </c>
      <c r="O260" s="14">
        <v>0</v>
      </c>
      <c r="P260" s="14">
        <v>0</v>
      </c>
      <c r="Q260" s="14">
        <f t="shared" si="256"/>
        <v>100</v>
      </c>
      <c r="R260" s="14">
        <v>0</v>
      </c>
    </row>
    <row r="261" spans="1:18" s="16" customFormat="1" ht="75" customHeight="1" x14ac:dyDescent="0.25">
      <c r="A261" s="20"/>
      <c r="B261" s="20" t="s">
        <v>119</v>
      </c>
      <c r="C261" s="18" t="s">
        <v>48</v>
      </c>
      <c r="D261" s="19">
        <f t="shared" ref="D261" si="268">E261+F261+G261</f>
        <v>24.8</v>
      </c>
      <c r="E261" s="19">
        <v>0</v>
      </c>
      <c r="F261" s="19">
        <v>0</v>
      </c>
      <c r="G261" s="19">
        <v>24.8</v>
      </c>
      <c r="H261" s="19">
        <v>0</v>
      </c>
      <c r="I261" s="19">
        <f t="shared" ref="I261" si="269">J261+K261+L261</f>
        <v>24.8</v>
      </c>
      <c r="J261" s="19">
        <v>0</v>
      </c>
      <c r="K261" s="19">
        <v>0</v>
      </c>
      <c r="L261" s="19">
        <v>24.8</v>
      </c>
      <c r="M261" s="19">
        <v>0</v>
      </c>
      <c r="N261" s="19">
        <f t="shared" si="250"/>
        <v>100</v>
      </c>
      <c r="O261" s="19">
        <v>0</v>
      </c>
      <c r="P261" s="19">
        <v>0</v>
      </c>
      <c r="Q261" s="19">
        <f t="shared" si="256"/>
        <v>100</v>
      </c>
      <c r="R261" s="19">
        <v>0</v>
      </c>
    </row>
    <row r="262" spans="1:18" s="15" customFormat="1" ht="73.5" customHeight="1" x14ac:dyDescent="0.25">
      <c r="A262" s="12">
        <v>26</v>
      </c>
      <c r="B262" s="12" t="s">
        <v>37</v>
      </c>
      <c r="C262" s="13" t="s">
        <v>48</v>
      </c>
      <c r="D262" s="14">
        <f>D263+D273+D271</f>
        <v>17058.399999999998</v>
      </c>
      <c r="E262" s="14">
        <f t="shared" ref="E262:M262" si="270">E263+E273+E271</f>
        <v>0</v>
      </c>
      <c r="F262" s="14">
        <f t="shared" si="270"/>
        <v>132</v>
      </c>
      <c r="G262" s="14">
        <f t="shared" si="270"/>
        <v>16926.399999999998</v>
      </c>
      <c r="H262" s="14">
        <f t="shared" si="270"/>
        <v>0</v>
      </c>
      <c r="I262" s="14">
        <f t="shared" si="270"/>
        <v>16908.8</v>
      </c>
      <c r="J262" s="14">
        <f t="shared" si="270"/>
        <v>0</v>
      </c>
      <c r="K262" s="14">
        <f t="shared" si="270"/>
        <v>0</v>
      </c>
      <c r="L262" s="14">
        <f t="shared" si="270"/>
        <v>16908.8</v>
      </c>
      <c r="M262" s="14">
        <f t="shared" si="270"/>
        <v>0</v>
      </c>
      <c r="N262" s="14">
        <f t="shared" si="250"/>
        <v>99.12301270928107</v>
      </c>
      <c r="O262" s="14">
        <v>0</v>
      </c>
      <c r="P262" s="14">
        <f t="shared" ref="P262:P263" si="271">K262/F262*100</f>
        <v>0</v>
      </c>
      <c r="Q262" s="14">
        <f t="shared" si="256"/>
        <v>99.89602041780887</v>
      </c>
      <c r="R262" s="14">
        <v>0</v>
      </c>
    </row>
    <row r="263" spans="1:18" s="25" customFormat="1" ht="98.25" customHeight="1" x14ac:dyDescent="0.25">
      <c r="A263" s="23"/>
      <c r="B263" s="30" t="s">
        <v>63</v>
      </c>
      <c r="C263" s="51" t="s">
        <v>64</v>
      </c>
      <c r="D263" s="24">
        <f>D264+D265+D266+D267+D268+D269+D270</f>
        <v>7147.4</v>
      </c>
      <c r="E263" s="24">
        <f t="shared" ref="E263:L263" si="272">E264+E265+E266+E267+E268+E269+E270</f>
        <v>0</v>
      </c>
      <c r="F263" s="24">
        <f t="shared" si="272"/>
        <v>132</v>
      </c>
      <c r="G263" s="24">
        <f t="shared" si="272"/>
        <v>7015.4</v>
      </c>
      <c r="H263" s="24">
        <f t="shared" si="272"/>
        <v>0</v>
      </c>
      <c r="I263" s="24">
        <f t="shared" si="272"/>
        <v>7005.7999999999993</v>
      </c>
      <c r="J263" s="24">
        <f t="shared" si="272"/>
        <v>0</v>
      </c>
      <c r="K263" s="24">
        <f t="shared" si="272"/>
        <v>0</v>
      </c>
      <c r="L263" s="24">
        <f t="shared" si="272"/>
        <v>7005.7999999999993</v>
      </c>
      <c r="M263" s="24">
        <v>0</v>
      </c>
      <c r="N263" s="24">
        <f t="shared" si="250"/>
        <v>98.018860005036785</v>
      </c>
      <c r="O263" s="24">
        <v>0</v>
      </c>
      <c r="P263" s="24">
        <f t="shared" si="271"/>
        <v>0</v>
      </c>
      <c r="Q263" s="24">
        <f t="shared" si="256"/>
        <v>99.863158194828515</v>
      </c>
      <c r="R263" s="24">
        <v>0</v>
      </c>
    </row>
    <row r="264" spans="1:18" s="25" customFormat="1" ht="40.5" customHeight="1" x14ac:dyDescent="0.25">
      <c r="A264" s="23"/>
      <c r="B264" s="32" t="s">
        <v>350</v>
      </c>
      <c r="C264" s="51"/>
      <c r="D264" s="19">
        <f t="shared" ref="D264:D270" si="273">E264+F264+G264</f>
        <v>5937.7</v>
      </c>
      <c r="E264" s="19">
        <v>0</v>
      </c>
      <c r="F264" s="19">
        <v>0</v>
      </c>
      <c r="G264" s="19">
        <v>5937.7</v>
      </c>
      <c r="H264" s="19">
        <v>0</v>
      </c>
      <c r="I264" s="19">
        <f t="shared" ref="I264:I270" si="274">J264+K264+L264</f>
        <v>5937.7</v>
      </c>
      <c r="J264" s="19">
        <v>0</v>
      </c>
      <c r="K264" s="19">
        <v>0</v>
      </c>
      <c r="L264" s="19">
        <v>5937.7</v>
      </c>
      <c r="M264" s="19">
        <v>0</v>
      </c>
      <c r="N264" s="19">
        <f t="shared" si="250"/>
        <v>100</v>
      </c>
      <c r="O264" s="19">
        <v>0</v>
      </c>
      <c r="P264" s="19">
        <v>0</v>
      </c>
      <c r="Q264" s="19">
        <f t="shared" si="256"/>
        <v>100</v>
      </c>
      <c r="R264" s="19">
        <v>0</v>
      </c>
    </row>
    <row r="265" spans="1:18" s="25" customFormat="1" ht="64.5" customHeight="1" x14ac:dyDescent="0.25">
      <c r="A265" s="23"/>
      <c r="B265" s="32" t="s">
        <v>351</v>
      </c>
      <c r="C265" s="51"/>
      <c r="D265" s="19">
        <f t="shared" si="273"/>
        <v>534.29999999999995</v>
      </c>
      <c r="E265" s="19">
        <v>0</v>
      </c>
      <c r="F265" s="19">
        <v>0</v>
      </c>
      <c r="G265" s="19">
        <v>534.29999999999995</v>
      </c>
      <c r="H265" s="19">
        <v>0</v>
      </c>
      <c r="I265" s="19">
        <f t="shared" si="274"/>
        <v>534.29999999999995</v>
      </c>
      <c r="J265" s="19">
        <v>0</v>
      </c>
      <c r="K265" s="19">
        <v>0</v>
      </c>
      <c r="L265" s="19">
        <v>534.29999999999995</v>
      </c>
      <c r="M265" s="19">
        <v>0</v>
      </c>
      <c r="N265" s="19">
        <f t="shared" si="250"/>
        <v>100</v>
      </c>
      <c r="O265" s="19">
        <v>0</v>
      </c>
      <c r="P265" s="19">
        <v>0</v>
      </c>
      <c r="Q265" s="19">
        <f t="shared" si="256"/>
        <v>100</v>
      </c>
      <c r="R265" s="19">
        <v>0</v>
      </c>
    </row>
    <row r="266" spans="1:18" s="25" customFormat="1" ht="98.25" customHeight="1" x14ac:dyDescent="0.25">
      <c r="A266" s="23"/>
      <c r="B266" s="32" t="s">
        <v>156</v>
      </c>
      <c r="C266" s="51"/>
      <c r="D266" s="19">
        <f t="shared" si="273"/>
        <v>141.4</v>
      </c>
      <c r="E266" s="19">
        <v>0</v>
      </c>
      <c r="F266" s="19">
        <v>0</v>
      </c>
      <c r="G266" s="19">
        <v>141.4</v>
      </c>
      <c r="H266" s="19">
        <v>0</v>
      </c>
      <c r="I266" s="19">
        <f t="shared" si="274"/>
        <v>141.4</v>
      </c>
      <c r="J266" s="19">
        <v>0</v>
      </c>
      <c r="K266" s="19">
        <v>0</v>
      </c>
      <c r="L266" s="19">
        <v>141.4</v>
      </c>
      <c r="M266" s="19">
        <v>0</v>
      </c>
      <c r="N266" s="19">
        <f t="shared" si="250"/>
        <v>100</v>
      </c>
      <c r="O266" s="19">
        <v>0</v>
      </c>
      <c r="P266" s="19">
        <v>0</v>
      </c>
      <c r="Q266" s="19">
        <f t="shared" si="256"/>
        <v>100</v>
      </c>
      <c r="R266" s="19">
        <v>0</v>
      </c>
    </row>
    <row r="267" spans="1:18" s="25" customFormat="1" ht="53.25" customHeight="1" x14ac:dyDescent="0.25">
      <c r="A267" s="23"/>
      <c r="B267" s="32" t="s">
        <v>352</v>
      </c>
      <c r="C267" s="51"/>
      <c r="D267" s="19">
        <f t="shared" si="273"/>
        <v>66</v>
      </c>
      <c r="E267" s="19">
        <v>0</v>
      </c>
      <c r="F267" s="19">
        <v>66</v>
      </c>
      <c r="G267" s="19">
        <v>0</v>
      </c>
      <c r="H267" s="19">
        <v>0</v>
      </c>
      <c r="I267" s="19">
        <f t="shared" si="274"/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f t="shared" si="250"/>
        <v>0</v>
      </c>
      <c r="O267" s="19">
        <v>0</v>
      </c>
      <c r="P267" s="19">
        <f t="shared" si="256"/>
        <v>0</v>
      </c>
      <c r="Q267" s="19">
        <v>0</v>
      </c>
      <c r="R267" s="19">
        <v>0</v>
      </c>
    </row>
    <row r="268" spans="1:18" s="25" customFormat="1" ht="97.5" customHeight="1" x14ac:dyDescent="0.25">
      <c r="A268" s="23"/>
      <c r="B268" s="32" t="s">
        <v>157</v>
      </c>
      <c r="C268" s="51"/>
      <c r="D268" s="19">
        <f t="shared" si="273"/>
        <v>66</v>
      </c>
      <c r="E268" s="19">
        <v>0</v>
      </c>
      <c r="F268" s="19">
        <v>66</v>
      </c>
      <c r="G268" s="19">
        <v>0</v>
      </c>
      <c r="H268" s="19">
        <v>0</v>
      </c>
      <c r="I268" s="19">
        <f t="shared" si="274"/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f t="shared" si="250"/>
        <v>0</v>
      </c>
      <c r="O268" s="19">
        <v>0</v>
      </c>
      <c r="P268" s="19">
        <f t="shared" si="256"/>
        <v>0</v>
      </c>
      <c r="Q268" s="19">
        <v>0</v>
      </c>
      <c r="R268" s="19">
        <v>0</v>
      </c>
    </row>
    <row r="269" spans="1:18" s="25" customFormat="1" ht="123" customHeight="1" x14ac:dyDescent="0.25">
      <c r="A269" s="23"/>
      <c r="B269" s="32" t="s">
        <v>353</v>
      </c>
      <c r="C269" s="51"/>
      <c r="D269" s="19">
        <f t="shared" si="273"/>
        <v>173.2</v>
      </c>
      <c r="E269" s="19">
        <v>0</v>
      </c>
      <c r="F269" s="19">
        <v>0</v>
      </c>
      <c r="G269" s="19">
        <v>173.2</v>
      </c>
      <c r="H269" s="19">
        <v>0</v>
      </c>
      <c r="I269" s="19">
        <f t="shared" si="274"/>
        <v>173.2</v>
      </c>
      <c r="J269" s="19">
        <v>0</v>
      </c>
      <c r="K269" s="19">
        <v>0</v>
      </c>
      <c r="L269" s="19">
        <v>173.2</v>
      </c>
      <c r="M269" s="19">
        <v>0</v>
      </c>
      <c r="N269" s="19">
        <f t="shared" si="250"/>
        <v>100</v>
      </c>
      <c r="O269" s="19">
        <v>0</v>
      </c>
      <c r="P269" s="19">
        <v>0</v>
      </c>
      <c r="Q269" s="19">
        <f t="shared" si="256"/>
        <v>100</v>
      </c>
      <c r="R269" s="19">
        <v>0</v>
      </c>
    </row>
    <row r="270" spans="1:18" s="25" customFormat="1" ht="78.75" customHeight="1" x14ac:dyDescent="0.25">
      <c r="A270" s="23"/>
      <c r="B270" s="32" t="s">
        <v>158</v>
      </c>
      <c r="C270" s="51"/>
      <c r="D270" s="19">
        <f t="shared" si="273"/>
        <v>228.8</v>
      </c>
      <c r="E270" s="19">
        <v>0</v>
      </c>
      <c r="F270" s="19">
        <v>0</v>
      </c>
      <c r="G270" s="19">
        <v>228.8</v>
      </c>
      <c r="H270" s="19">
        <v>0</v>
      </c>
      <c r="I270" s="19">
        <f t="shared" si="274"/>
        <v>219.2</v>
      </c>
      <c r="J270" s="19">
        <v>0</v>
      </c>
      <c r="K270" s="19">
        <v>0</v>
      </c>
      <c r="L270" s="19">
        <v>219.2</v>
      </c>
      <c r="M270" s="19">
        <v>0</v>
      </c>
      <c r="N270" s="19">
        <f t="shared" si="250"/>
        <v>95.804195804195786</v>
      </c>
      <c r="O270" s="19">
        <v>0</v>
      </c>
      <c r="P270" s="19">
        <v>0</v>
      </c>
      <c r="Q270" s="19">
        <f t="shared" si="256"/>
        <v>95.804195804195786</v>
      </c>
      <c r="R270" s="19">
        <v>0</v>
      </c>
    </row>
    <row r="271" spans="1:18" s="25" customFormat="1" ht="99.75" customHeight="1" x14ac:dyDescent="0.25">
      <c r="A271" s="23"/>
      <c r="B271" s="30" t="s">
        <v>309</v>
      </c>
      <c r="C271" s="51" t="s">
        <v>64</v>
      </c>
      <c r="D271" s="24">
        <f>D272</f>
        <v>212.8</v>
      </c>
      <c r="E271" s="24">
        <f t="shared" ref="E271:M271" si="275">E272</f>
        <v>0</v>
      </c>
      <c r="F271" s="24">
        <f t="shared" si="275"/>
        <v>0</v>
      </c>
      <c r="G271" s="24">
        <f t="shared" si="275"/>
        <v>212.8</v>
      </c>
      <c r="H271" s="24">
        <f t="shared" si="275"/>
        <v>0</v>
      </c>
      <c r="I271" s="24">
        <f t="shared" si="275"/>
        <v>212.8</v>
      </c>
      <c r="J271" s="24">
        <f t="shared" si="275"/>
        <v>0</v>
      </c>
      <c r="K271" s="24">
        <f t="shared" si="275"/>
        <v>0</v>
      </c>
      <c r="L271" s="24">
        <f t="shared" si="275"/>
        <v>212.8</v>
      </c>
      <c r="M271" s="24">
        <f t="shared" si="275"/>
        <v>0</v>
      </c>
      <c r="N271" s="24">
        <f t="shared" ref="N271:N272" si="276">I271/D271*100</f>
        <v>100</v>
      </c>
      <c r="O271" s="24">
        <v>0</v>
      </c>
      <c r="P271" s="24">
        <v>0</v>
      </c>
      <c r="Q271" s="24">
        <f t="shared" ref="Q271:Q272" si="277">L271/G271*100</f>
        <v>100</v>
      </c>
      <c r="R271" s="24">
        <v>0</v>
      </c>
    </row>
    <row r="272" spans="1:18" s="25" customFormat="1" ht="62.25" customHeight="1" x14ac:dyDescent="0.25">
      <c r="A272" s="23"/>
      <c r="B272" s="32" t="s">
        <v>308</v>
      </c>
      <c r="C272" s="51"/>
      <c r="D272" s="19">
        <f t="shared" ref="D272" si="278">E272+F272+G272</f>
        <v>212.8</v>
      </c>
      <c r="E272" s="19">
        <v>0</v>
      </c>
      <c r="F272" s="19">
        <v>0</v>
      </c>
      <c r="G272" s="19">
        <v>212.8</v>
      </c>
      <c r="H272" s="19">
        <v>0</v>
      </c>
      <c r="I272" s="19">
        <f t="shared" ref="I272" si="279">J272+K272+L272</f>
        <v>212.8</v>
      </c>
      <c r="J272" s="19">
        <v>0</v>
      </c>
      <c r="K272" s="19">
        <v>0</v>
      </c>
      <c r="L272" s="19">
        <v>212.8</v>
      </c>
      <c r="M272" s="19">
        <v>0</v>
      </c>
      <c r="N272" s="19">
        <f t="shared" si="276"/>
        <v>100</v>
      </c>
      <c r="O272" s="19">
        <v>0</v>
      </c>
      <c r="P272" s="19">
        <v>0</v>
      </c>
      <c r="Q272" s="19">
        <f t="shared" si="277"/>
        <v>100</v>
      </c>
      <c r="R272" s="19">
        <v>0</v>
      </c>
    </row>
    <row r="273" spans="1:18" s="25" customFormat="1" ht="60" customHeight="1" x14ac:dyDescent="0.25">
      <c r="A273" s="23"/>
      <c r="B273" s="23" t="s">
        <v>310</v>
      </c>
      <c r="C273" s="48" t="s">
        <v>354</v>
      </c>
      <c r="D273" s="24">
        <f>D274+D275</f>
        <v>9698.1999999999989</v>
      </c>
      <c r="E273" s="24">
        <f t="shared" ref="E273:L273" si="280">E274+E275</f>
        <v>0</v>
      </c>
      <c r="F273" s="24">
        <f t="shared" si="280"/>
        <v>0</v>
      </c>
      <c r="G273" s="24">
        <f t="shared" si="280"/>
        <v>9698.1999999999989</v>
      </c>
      <c r="H273" s="24">
        <f t="shared" si="280"/>
        <v>0</v>
      </c>
      <c r="I273" s="24">
        <f t="shared" si="280"/>
        <v>9690.1999999999989</v>
      </c>
      <c r="J273" s="24">
        <f t="shared" si="280"/>
        <v>0</v>
      </c>
      <c r="K273" s="24">
        <f t="shared" si="280"/>
        <v>0</v>
      </c>
      <c r="L273" s="24">
        <f t="shared" si="280"/>
        <v>9690.1999999999989</v>
      </c>
      <c r="M273" s="24">
        <v>0</v>
      </c>
      <c r="N273" s="24">
        <f t="shared" si="250"/>
        <v>99.91751046585965</v>
      </c>
      <c r="O273" s="24">
        <v>0</v>
      </c>
      <c r="P273" s="24">
        <v>0</v>
      </c>
      <c r="Q273" s="24">
        <f t="shared" si="256"/>
        <v>99.91751046585965</v>
      </c>
      <c r="R273" s="24">
        <v>0</v>
      </c>
    </row>
    <row r="274" spans="1:18" s="25" customFormat="1" ht="25.5" customHeight="1" x14ac:dyDescent="0.25">
      <c r="A274" s="23"/>
      <c r="B274" s="32" t="s">
        <v>159</v>
      </c>
      <c r="C274" s="48"/>
      <c r="D274" s="19">
        <f t="shared" ref="D274:D275" si="281">E274+F274+G274</f>
        <v>7718.9</v>
      </c>
      <c r="E274" s="19">
        <v>0</v>
      </c>
      <c r="F274" s="19">
        <v>0</v>
      </c>
      <c r="G274" s="19">
        <v>7718.9</v>
      </c>
      <c r="H274" s="19">
        <v>0</v>
      </c>
      <c r="I274" s="19">
        <f t="shared" ref="I274:I275" si="282">J274+K274+L274</f>
        <v>7710.9</v>
      </c>
      <c r="J274" s="19">
        <v>0</v>
      </c>
      <c r="K274" s="19">
        <v>0</v>
      </c>
      <c r="L274" s="19">
        <v>7710.9</v>
      </c>
      <c r="M274" s="19">
        <v>0</v>
      </c>
      <c r="N274" s="19">
        <f t="shared" ref="N274:N275" si="283">I274/D274*100</f>
        <v>99.896358289393575</v>
      </c>
      <c r="O274" s="19">
        <v>0</v>
      </c>
      <c r="P274" s="19">
        <v>0</v>
      </c>
      <c r="Q274" s="19">
        <f t="shared" ref="Q274:Q275" si="284">L274/G274*100</f>
        <v>99.896358289393575</v>
      </c>
      <c r="R274" s="19">
        <v>0</v>
      </c>
    </row>
    <row r="275" spans="1:18" s="25" customFormat="1" ht="27" customHeight="1" x14ac:dyDescent="0.25">
      <c r="A275" s="23"/>
      <c r="B275" s="32" t="s">
        <v>160</v>
      </c>
      <c r="C275" s="48"/>
      <c r="D275" s="19">
        <f t="shared" si="281"/>
        <v>1979.3</v>
      </c>
      <c r="E275" s="19">
        <v>0</v>
      </c>
      <c r="F275" s="19">
        <v>0</v>
      </c>
      <c r="G275" s="19">
        <v>1979.3</v>
      </c>
      <c r="H275" s="19">
        <v>0</v>
      </c>
      <c r="I275" s="19">
        <f t="shared" si="282"/>
        <v>1979.3</v>
      </c>
      <c r="J275" s="19">
        <v>0</v>
      </c>
      <c r="K275" s="19">
        <v>0</v>
      </c>
      <c r="L275" s="19">
        <v>1979.3</v>
      </c>
      <c r="M275" s="19">
        <v>0</v>
      </c>
      <c r="N275" s="19">
        <f t="shared" si="283"/>
        <v>100</v>
      </c>
      <c r="O275" s="19">
        <v>0</v>
      </c>
      <c r="P275" s="19">
        <v>0</v>
      </c>
      <c r="Q275" s="19">
        <f t="shared" si="284"/>
        <v>100</v>
      </c>
      <c r="R275" s="19">
        <v>0</v>
      </c>
    </row>
    <row r="276" spans="1:18" s="15" customFormat="1" ht="72" customHeight="1" x14ac:dyDescent="0.25">
      <c r="A276" s="12">
        <v>27</v>
      </c>
      <c r="B276" s="12" t="s">
        <v>38</v>
      </c>
      <c r="C276" s="13" t="s">
        <v>314</v>
      </c>
      <c r="D276" s="14">
        <f>D277+D278+D279+D280+D281+D282+D283+D284</f>
        <v>11111.4</v>
      </c>
      <c r="E276" s="14">
        <f t="shared" ref="E276:M276" si="285">E277+E278+E279+E280+E281+E282+E283+E284</f>
        <v>0</v>
      </c>
      <c r="F276" s="14">
        <f t="shared" si="285"/>
        <v>0</v>
      </c>
      <c r="G276" s="14">
        <f t="shared" si="285"/>
        <v>11111.4</v>
      </c>
      <c r="H276" s="14">
        <f t="shared" si="285"/>
        <v>0</v>
      </c>
      <c r="I276" s="14">
        <f t="shared" si="285"/>
        <v>11111.4</v>
      </c>
      <c r="J276" s="14">
        <f t="shared" si="285"/>
        <v>0</v>
      </c>
      <c r="K276" s="14">
        <f t="shared" si="285"/>
        <v>0</v>
      </c>
      <c r="L276" s="14">
        <f t="shared" si="285"/>
        <v>11111.4</v>
      </c>
      <c r="M276" s="14">
        <f t="shared" si="285"/>
        <v>0</v>
      </c>
      <c r="N276" s="14">
        <f t="shared" si="250"/>
        <v>100</v>
      </c>
      <c r="O276" s="14">
        <v>0</v>
      </c>
      <c r="P276" s="14">
        <v>0</v>
      </c>
      <c r="Q276" s="14">
        <f t="shared" si="256"/>
        <v>100</v>
      </c>
      <c r="R276" s="14">
        <v>0</v>
      </c>
    </row>
    <row r="277" spans="1:18" s="5" customFormat="1" ht="87.75" customHeight="1" x14ac:dyDescent="0.25">
      <c r="A277" s="42"/>
      <c r="B277" s="32" t="s">
        <v>315</v>
      </c>
      <c r="C277" s="48" t="s">
        <v>314</v>
      </c>
      <c r="D277" s="19">
        <f t="shared" si="258"/>
        <v>978.4</v>
      </c>
      <c r="E277" s="19">
        <v>0</v>
      </c>
      <c r="F277" s="19">
        <v>0</v>
      </c>
      <c r="G277" s="19">
        <v>978.4</v>
      </c>
      <c r="H277" s="19">
        <v>0</v>
      </c>
      <c r="I277" s="19">
        <f t="shared" si="259"/>
        <v>978.4</v>
      </c>
      <c r="J277" s="19">
        <v>0</v>
      </c>
      <c r="K277" s="19">
        <v>0</v>
      </c>
      <c r="L277" s="19">
        <v>978.4</v>
      </c>
      <c r="M277" s="19">
        <v>0</v>
      </c>
      <c r="N277" s="19">
        <f t="shared" si="250"/>
        <v>100</v>
      </c>
      <c r="O277" s="19">
        <v>0</v>
      </c>
      <c r="P277" s="19">
        <v>0</v>
      </c>
      <c r="Q277" s="19">
        <f t="shared" si="256"/>
        <v>100</v>
      </c>
      <c r="R277" s="19">
        <v>0</v>
      </c>
    </row>
    <row r="278" spans="1:18" s="5" customFormat="1" ht="25.5" customHeight="1" x14ac:dyDescent="0.25">
      <c r="A278" s="42"/>
      <c r="B278" s="32" t="s">
        <v>131</v>
      </c>
      <c r="C278" s="48"/>
      <c r="D278" s="19">
        <f t="shared" si="258"/>
        <v>58.9</v>
      </c>
      <c r="E278" s="19">
        <v>0</v>
      </c>
      <c r="F278" s="19">
        <v>0</v>
      </c>
      <c r="G278" s="19">
        <v>58.9</v>
      </c>
      <c r="H278" s="19">
        <v>0</v>
      </c>
      <c r="I278" s="19">
        <f t="shared" si="259"/>
        <v>58.9</v>
      </c>
      <c r="J278" s="19">
        <v>0</v>
      </c>
      <c r="K278" s="19">
        <v>0</v>
      </c>
      <c r="L278" s="19">
        <v>58.9</v>
      </c>
      <c r="M278" s="19">
        <v>0</v>
      </c>
      <c r="N278" s="19">
        <f t="shared" si="250"/>
        <v>100</v>
      </c>
      <c r="O278" s="19">
        <v>0</v>
      </c>
      <c r="P278" s="19">
        <v>0</v>
      </c>
      <c r="Q278" s="19">
        <f t="shared" si="256"/>
        <v>100</v>
      </c>
      <c r="R278" s="19">
        <v>0</v>
      </c>
    </row>
    <row r="279" spans="1:18" s="5" customFormat="1" ht="25.5" customHeight="1" x14ac:dyDescent="0.25">
      <c r="A279" s="42"/>
      <c r="B279" s="32" t="s">
        <v>132</v>
      </c>
      <c r="C279" s="48"/>
      <c r="D279" s="19">
        <f t="shared" si="258"/>
        <v>70.3</v>
      </c>
      <c r="E279" s="19">
        <v>0</v>
      </c>
      <c r="F279" s="19">
        <v>0</v>
      </c>
      <c r="G279" s="19">
        <v>70.3</v>
      </c>
      <c r="H279" s="19">
        <v>0</v>
      </c>
      <c r="I279" s="19">
        <f t="shared" si="259"/>
        <v>70.3</v>
      </c>
      <c r="J279" s="19">
        <v>0</v>
      </c>
      <c r="K279" s="19">
        <v>0</v>
      </c>
      <c r="L279" s="19">
        <v>70.3</v>
      </c>
      <c r="M279" s="19">
        <v>0</v>
      </c>
      <c r="N279" s="19">
        <f t="shared" si="250"/>
        <v>100</v>
      </c>
      <c r="O279" s="19">
        <v>0</v>
      </c>
      <c r="P279" s="19">
        <v>0</v>
      </c>
      <c r="Q279" s="19">
        <f t="shared" si="256"/>
        <v>100</v>
      </c>
      <c r="R279" s="19">
        <v>0</v>
      </c>
    </row>
    <row r="280" spans="1:18" s="5" customFormat="1" ht="50.25" customHeight="1" x14ac:dyDescent="0.25">
      <c r="A280" s="42"/>
      <c r="B280" s="32" t="s">
        <v>133</v>
      </c>
      <c r="C280" s="48"/>
      <c r="D280" s="19">
        <f t="shared" si="258"/>
        <v>47.8</v>
      </c>
      <c r="E280" s="19">
        <v>0</v>
      </c>
      <c r="F280" s="19">
        <v>0</v>
      </c>
      <c r="G280" s="19">
        <v>47.8</v>
      </c>
      <c r="H280" s="19">
        <v>0</v>
      </c>
      <c r="I280" s="19">
        <f t="shared" si="259"/>
        <v>47.8</v>
      </c>
      <c r="J280" s="19">
        <v>0</v>
      </c>
      <c r="K280" s="19">
        <v>0</v>
      </c>
      <c r="L280" s="19">
        <v>47.8</v>
      </c>
      <c r="M280" s="19">
        <v>0</v>
      </c>
      <c r="N280" s="19">
        <f t="shared" si="250"/>
        <v>100</v>
      </c>
      <c r="O280" s="19">
        <v>0</v>
      </c>
      <c r="P280" s="19">
        <v>0</v>
      </c>
      <c r="Q280" s="19">
        <f t="shared" si="256"/>
        <v>100</v>
      </c>
      <c r="R280" s="19">
        <v>0</v>
      </c>
    </row>
    <row r="281" spans="1:18" s="5" customFormat="1" ht="61.5" customHeight="1" x14ac:dyDescent="0.25">
      <c r="A281" s="42"/>
      <c r="B281" s="32" t="s">
        <v>134</v>
      </c>
      <c r="C281" s="48"/>
      <c r="D281" s="19">
        <f t="shared" si="258"/>
        <v>50</v>
      </c>
      <c r="E281" s="19">
        <v>0</v>
      </c>
      <c r="F281" s="19">
        <v>0</v>
      </c>
      <c r="G281" s="19">
        <v>50</v>
      </c>
      <c r="H281" s="19">
        <v>0</v>
      </c>
      <c r="I281" s="19">
        <f t="shared" si="259"/>
        <v>50</v>
      </c>
      <c r="J281" s="19">
        <v>0</v>
      </c>
      <c r="K281" s="19">
        <v>0</v>
      </c>
      <c r="L281" s="19">
        <v>50</v>
      </c>
      <c r="M281" s="19">
        <v>0</v>
      </c>
      <c r="N281" s="19">
        <f t="shared" si="250"/>
        <v>100</v>
      </c>
      <c r="O281" s="19">
        <v>0</v>
      </c>
      <c r="P281" s="19">
        <v>0</v>
      </c>
      <c r="Q281" s="19">
        <f t="shared" si="256"/>
        <v>100</v>
      </c>
      <c r="R281" s="19">
        <v>0</v>
      </c>
    </row>
    <row r="282" spans="1:18" s="5" customFormat="1" ht="36.75" customHeight="1" x14ac:dyDescent="0.25">
      <c r="A282" s="42"/>
      <c r="B282" s="32" t="s">
        <v>135</v>
      </c>
      <c r="C282" s="48"/>
      <c r="D282" s="19">
        <f t="shared" si="258"/>
        <v>53</v>
      </c>
      <c r="E282" s="19">
        <v>0</v>
      </c>
      <c r="F282" s="19">
        <v>0</v>
      </c>
      <c r="G282" s="19">
        <v>53</v>
      </c>
      <c r="H282" s="19">
        <v>0</v>
      </c>
      <c r="I282" s="19">
        <f t="shared" si="259"/>
        <v>53</v>
      </c>
      <c r="J282" s="19">
        <v>0</v>
      </c>
      <c r="K282" s="19">
        <v>0</v>
      </c>
      <c r="L282" s="19">
        <v>53</v>
      </c>
      <c r="M282" s="19">
        <v>0</v>
      </c>
      <c r="N282" s="19">
        <f t="shared" si="250"/>
        <v>100</v>
      </c>
      <c r="O282" s="19">
        <v>0</v>
      </c>
      <c r="P282" s="19">
        <v>0</v>
      </c>
      <c r="Q282" s="19">
        <f t="shared" si="256"/>
        <v>100</v>
      </c>
      <c r="R282" s="19">
        <v>0</v>
      </c>
    </row>
    <row r="283" spans="1:18" s="5" customFormat="1" ht="38.25" customHeight="1" x14ac:dyDescent="0.25">
      <c r="A283" s="42"/>
      <c r="B283" s="32" t="s">
        <v>136</v>
      </c>
      <c r="C283" s="48"/>
      <c r="D283" s="19">
        <f t="shared" si="258"/>
        <v>46.6</v>
      </c>
      <c r="E283" s="19">
        <v>0</v>
      </c>
      <c r="F283" s="19">
        <v>0</v>
      </c>
      <c r="G283" s="19">
        <v>46.6</v>
      </c>
      <c r="H283" s="19">
        <v>0</v>
      </c>
      <c r="I283" s="19">
        <f t="shared" si="259"/>
        <v>46.6</v>
      </c>
      <c r="J283" s="19">
        <v>0</v>
      </c>
      <c r="K283" s="19">
        <v>0</v>
      </c>
      <c r="L283" s="19">
        <v>46.6</v>
      </c>
      <c r="M283" s="19">
        <v>0</v>
      </c>
      <c r="N283" s="19">
        <f t="shared" si="250"/>
        <v>100</v>
      </c>
      <c r="O283" s="19">
        <v>0</v>
      </c>
      <c r="P283" s="19">
        <v>0</v>
      </c>
      <c r="Q283" s="19">
        <f t="shared" si="256"/>
        <v>100</v>
      </c>
      <c r="R283" s="19">
        <v>0</v>
      </c>
    </row>
    <row r="284" spans="1:18" s="5" customFormat="1" ht="48" customHeight="1" x14ac:dyDescent="0.25">
      <c r="A284" s="42"/>
      <c r="B284" s="32" t="s">
        <v>137</v>
      </c>
      <c r="C284" s="48"/>
      <c r="D284" s="19">
        <f t="shared" si="258"/>
        <v>9806.4</v>
      </c>
      <c r="E284" s="19">
        <v>0</v>
      </c>
      <c r="F284" s="19">
        <v>0</v>
      </c>
      <c r="G284" s="19">
        <v>9806.4</v>
      </c>
      <c r="H284" s="19">
        <v>0</v>
      </c>
      <c r="I284" s="19">
        <f t="shared" si="259"/>
        <v>9806.4</v>
      </c>
      <c r="J284" s="19">
        <v>0</v>
      </c>
      <c r="K284" s="19">
        <v>0</v>
      </c>
      <c r="L284" s="19">
        <v>9806.4</v>
      </c>
      <c r="M284" s="19">
        <v>0</v>
      </c>
      <c r="N284" s="19">
        <f t="shared" si="250"/>
        <v>100</v>
      </c>
      <c r="O284" s="19">
        <v>0</v>
      </c>
      <c r="P284" s="19">
        <v>0</v>
      </c>
      <c r="Q284" s="19">
        <f t="shared" si="256"/>
        <v>100</v>
      </c>
      <c r="R284" s="19">
        <v>0</v>
      </c>
    </row>
    <row r="285" spans="1:18" s="15" customFormat="1" ht="53.25" customHeight="1" x14ac:dyDescent="0.25">
      <c r="A285" s="12">
        <v>28</v>
      </c>
      <c r="B285" s="12" t="s">
        <v>10</v>
      </c>
      <c r="C285" s="13" t="s">
        <v>44</v>
      </c>
      <c r="D285" s="14">
        <f>D286+D287</f>
        <v>327.5</v>
      </c>
      <c r="E285" s="14">
        <f t="shared" ref="E285:R285" si="286">E286+E287</f>
        <v>0</v>
      </c>
      <c r="F285" s="14">
        <f t="shared" si="286"/>
        <v>0</v>
      </c>
      <c r="G285" s="14">
        <f t="shared" si="286"/>
        <v>327.5</v>
      </c>
      <c r="H285" s="14">
        <f t="shared" si="286"/>
        <v>0</v>
      </c>
      <c r="I285" s="14">
        <f t="shared" si="286"/>
        <v>327.5</v>
      </c>
      <c r="J285" s="14">
        <f t="shared" si="286"/>
        <v>0</v>
      </c>
      <c r="K285" s="14">
        <f t="shared" si="286"/>
        <v>0</v>
      </c>
      <c r="L285" s="14">
        <f t="shared" si="286"/>
        <v>327.5</v>
      </c>
      <c r="M285" s="14">
        <f t="shared" si="286"/>
        <v>0</v>
      </c>
      <c r="N285" s="14">
        <f>I285/D285*100</f>
        <v>100</v>
      </c>
      <c r="O285" s="14">
        <f t="shared" si="286"/>
        <v>0</v>
      </c>
      <c r="P285" s="14">
        <f t="shared" si="286"/>
        <v>0</v>
      </c>
      <c r="Q285" s="44">
        <f t="shared" si="256"/>
        <v>100</v>
      </c>
      <c r="R285" s="14">
        <f t="shared" si="286"/>
        <v>0</v>
      </c>
    </row>
    <row r="286" spans="1:18" s="16" customFormat="1" ht="38.25" customHeight="1" x14ac:dyDescent="0.25">
      <c r="A286" s="20"/>
      <c r="B286" s="20" t="s">
        <v>97</v>
      </c>
      <c r="C286" s="50" t="s">
        <v>44</v>
      </c>
      <c r="D286" s="19">
        <f t="shared" ref="D286:D287" si="287">E286+F286+G286</f>
        <v>8</v>
      </c>
      <c r="E286" s="19">
        <v>0</v>
      </c>
      <c r="F286" s="19">
        <v>0</v>
      </c>
      <c r="G286" s="19">
        <v>8</v>
      </c>
      <c r="H286" s="19">
        <v>0</v>
      </c>
      <c r="I286" s="19">
        <f t="shared" ref="I286:I287" si="288">J286+K286+L286</f>
        <v>8</v>
      </c>
      <c r="J286" s="19">
        <v>0</v>
      </c>
      <c r="K286" s="19">
        <v>0</v>
      </c>
      <c r="L286" s="19">
        <v>8</v>
      </c>
      <c r="M286" s="19">
        <v>0</v>
      </c>
      <c r="N286" s="19">
        <f t="shared" ref="N286:N287" si="289">I286/D286*100</f>
        <v>100</v>
      </c>
      <c r="O286" s="19">
        <v>0</v>
      </c>
      <c r="P286" s="19">
        <v>0</v>
      </c>
      <c r="Q286" s="19">
        <f t="shared" si="256"/>
        <v>100</v>
      </c>
      <c r="R286" s="19">
        <v>0</v>
      </c>
    </row>
    <row r="287" spans="1:18" s="16" customFormat="1" ht="63.75" customHeight="1" x14ac:dyDescent="0.25">
      <c r="A287" s="20"/>
      <c r="B287" s="20" t="s">
        <v>98</v>
      </c>
      <c r="C287" s="50"/>
      <c r="D287" s="19">
        <f t="shared" si="287"/>
        <v>319.5</v>
      </c>
      <c r="E287" s="19">
        <v>0</v>
      </c>
      <c r="F287" s="19">
        <v>0</v>
      </c>
      <c r="G287" s="19">
        <v>319.5</v>
      </c>
      <c r="H287" s="19">
        <v>0</v>
      </c>
      <c r="I287" s="19">
        <f t="shared" si="288"/>
        <v>319.5</v>
      </c>
      <c r="J287" s="19">
        <v>0</v>
      </c>
      <c r="K287" s="19">
        <v>0</v>
      </c>
      <c r="L287" s="19">
        <v>319.5</v>
      </c>
      <c r="M287" s="19">
        <v>0</v>
      </c>
      <c r="N287" s="19">
        <f t="shared" si="289"/>
        <v>100</v>
      </c>
      <c r="O287" s="19">
        <v>0</v>
      </c>
      <c r="P287" s="19">
        <v>0</v>
      </c>
      <c r="Q287" s="19">
        <f t="shared" si="256"/>
        <v>100</v>
      </c>
      <c r="R287" s="19">
        <v>0</v>
      </c>
    </row>
    <row r="288" spans="1:18" s="15" customFormat="1" ht="51" customHeight="1" x14ac:dyDescent="0.25">
      <c r="A288" s="12">
        <v>29</v>
      </c>
      <c r="B288" s="12" t="s">
        <v>12</v>
      </c>
      <c r="C288" s="13" t="s">
        <v>45</v>
      </c>
      <c r="D288" s="14">
        <f>D289</f>
        <v>450</v>
      </c>
      <c r="E288" s="14">
        <f t="shared" ref="E288:M288" si="290">E289</f>
        <v>0</v>
      </c>
      <c r="F288" s="14">
        <f t="shared" si="290"/>
        <v>0</v>
      </c>
      <c r="G288" s="14">
        <f t="shared" si="290"/>
        <v>450</v>
      </c>
      <c r="H288" s="14">
        <f t="shared" si="290"/>
        <v>0</v>
      </c>
      <c r="I288" s="14">
        <f t="shared" si="290"/>
        <v>450</v>
      </c>
      <c r="J288" s="14">
        <f t="shared" si="290"/>
        <v>0</v>
      </c>
      <c r="K288" s="14">
        <f t="shared" si="290"/>
        <v>0</v>
      </c>
      <c r="L288" s="14">
        <f t="shared" si="290"/>
        <v>450</v>
      </c>
      <c r="M288" s="14">
        <f t="shared" si="290"/>
        <v>0</v>
      </c>
      <c r="N288" s="14">
        <f t="shared" si="250"/>
        <v>100</v>
      </c>
      <c r="O288" s="14">
        <v>0</v>
      </c>
      <c r="P288" s="14">
        <v>0</v>
      </c>
      <c r="Q288" s="14">
        <f t="shared" si="256"/>
        <v>100</v>
      </c>
      <c r="R288" s="14">
        <v>0</v>
      </c>
    </row>
    <row r="289" spans="1:18" s="16" customFormat="1" ht="39.75" customHeight="1" x14ac:dyDescent="0.25">
      <c r="A289" s="20"/>
      <c r="B289" s="20" t="s">
        <v>114</v>
      </c>
      <c r="C289" s="18" t="s">
        <v>45</v>
      </c>
      <c r="D289" s="19">
        <f t="shared" ref="D289" si="291">E289+F289+G289</f>
        <v>450</v>
      </c>
      <c r="E289" s="19">
        <v>0</v>
      </c>
      <c r="F289" s="19">
        <v>0</v>
      </c>
      <c r="G289" s="19">
        <v>450</v>
      </c>
      <c r="H289" s="19">
        <v>0</v>
      </c>
      <c r="I289" s="19">
        <f t="shared" ref="I289" si="292">J289+K289+L289</f>
        <v>450</v>
      </c>
      <c r="J289" s="19">
        <v>0</v>
      </c>
      <c r="K289" s="19">
        <v>0</v>
      </c>
      <c r="L289" s="19">
        <v>450</v>
      </c>
      <c r="M289" s="19">
        <v>0</v>
      </c>
      <c r="N289" s="19">
        <f t="shared" si="250"/>
        <v>100</v>
      </c>
      <c r="O289" s="19">
        <v>0</v>
      </c>
      <c r="P289" s="19">
        <v>0</v>
      </c>
      <c r="Q289" s="19">
        <f t="shared" si="256"/>
        <v>100</v>
      </c>
      <c r="R289" s="19">
        <v>0</v>
      </c>
    </row>
    <row r="290" spans="1:18" s="15" customFormat="1" ht="28.5" customHeight="1" x14ac:dyDescent="0.25">
      <c r="A290" s="12">
        <v>30</v>
      </c>
      <c r="B290" s="12" t="s">
        <v>39</v>
      </c>
      <c r="C290" s="13" t="s">
        <v>47</v>
      </c>
      <c r="D290" s="14">
        <f>D291+D292</f>
        <v>20508.7</v>
      </c>
      <c r="E290" s="14">
        <f t="shared" ref="E290:M290" si="293">E291+E292</f>
        <v>0</v>
      </c>
      <c r="F290" s="14">
        <f t="shared" si="293"/>
        <v>0</v>
      </c>
      <c r="G290" s="14">
        <f t="shared" si="293"/>
        <v>20508.7</v>
      </c>
      <c r="H290" s="14">
        <f t="shared" si="293"/>
        <v>0</v>
      </c>
      <c r="I290" s="14">
        <f t="shared" si="293"/>
        <v>20508.599999999999</v>
      </c>
      <c r="J290" s="14">
        <f t="shared" si="293"/>
        <v>0</v>
      </c>
      <c r="K290" s="14">
        <f t="shared" si="293"/>
        <v>0</v>
      </c>
      <c r="L290" s="14">
        <f>L291+L292</f>
        <v>20508.599999999999</v>
      </c>
      <c r="M290" s="14">
        <f t="shared" si="293"/>
        <v>0</v>
      </c>
      <c r="N290" s="14">
        <f t="shared" si="250"/>
        <v>99.999512402053753</v>
      </c>
      <c r="O290" s="14">
        <v>0</v>
      </c>
      <c r="P290" s="14">
        <v>0</v>
      </c>
      <c r="Q290" s="14">
        <f t="shared" si="256"/>
        <v>99.999512402053753</v>
      </c>
      <c r="R290" s="14">
        <v>0</v>
      </c>
    </row>
    <row r="291" spans="1:18" s="16" customFormat="1" ht="52.5" customHeight="1" x14ac:dyDescent="0.25">
      <c r="A291" s="20"/>
      <c r="B291" s="20" t="s">
        <v>299</v>
      </c>
      <c r="C291" s="50" t="s">
        <v>47</v>
      </c>
      <c r="D291" s="19">
        <f t="shared" ref="D291:D292" si="294">E291+F291+G291</f>
        <v>17508.7</v>
      </c>
      <c r="E291" s="19">
        <v>0</v>
      </c>
      <c r="F291" s="19">
        <v>0</v>
      </c>
      <c r="G291" s="19">
        <v>17508.7</v>
      </c>
      <c r="H291" s="19">
        <v>0</v>
      </c>
      <c r="I291" s="19">
        <f t="shared" ref="I291:I292" si="295">J291+K291+L291</f>
        <v>17508.599999999999</v>
      </c>
      <c r="J291" s="19">
        <v>0</v>
      </c>
      <c r="K291" s="19">
        <v>0</v>
      </c>
      <c r="L291" s="19">
        <v>17508.599999999999</v>
      </c>
      <c r="M291" s="19">
        <v>0</v>
      </c>
      <c r="N291" s="19">
        <f t="shared" si="250"/>
        <v>99.999428855369032</v>
      </c>
      <c r="O291" s="19">
        <v>0</v>
      </c>
      <c r="P291" s="19">
        <v>0</v>
      </c>
      <c r="Q291" s="19">
        <f t="shared" si="256"/>
        <v>99.999428855369032</v>
      </c>
      <c r="R291" s="19">
        <v>0</v>
      </c>
    </row>
    <row r="292" spans="1:18" s="16" customFormat="1" ht="39.75" customHeight="1" x14ac:dyDescent="0.25">
      <c r="A292" s="20"/>
      <c r="B292" s="20" t="s">
        <v>116</v>
      </c>
      <c r="C292" s="50"/>
      <c r="D292" s="19">
        <f t="shared" si="294"/>
        <v>3000</v>
      </c>
      <c r="E292" s="19">
        <v>0</v>
      </c>
      <c r="F292" s="19">
        <v>0</v>
      </c>
      <c r="G292" s="19">
        <v>3000</v>
      </c>
      <c r="H292" s="19">
        <v>0</v>
      </c>
      <c r="I292" s="19">
        <f t="shared" si="295"/>
        <v>3000</v>
      </c>
      <c r="J292" s="19">
        <v>0</v>
      </c>
      <c r="K292" s="19">
        <v>0</v>
      </c>
      <c r="L292" s="19">
        <v>3000</v>
      </c>
      <c r="M292" s="19">
        <v>0</v>
      </c>
      <c r="N292" s="19">
        <f t="shared" si="250"/>
        <v>100</v>
      </c>
      <c r="O292" s="19">
        <v>0</v>
      </c>
      <c r="P292" s="19">
        <v>0</v>
      </c>
      <c r="Q292" s="19">
        <f t="shared" si="256"/>
        <v>100</v>
      </c>
      <c r="R292" s="19">
        <v>0</v>
      </c>
    </row>
    <row r="293" spans="1:18" s="15" customFormat="1" ht="48.75" customHeight="1" x14ac:dyDescent="0.25">
      <c r="A293" s="12">
        <v>31</v>
      </c>
      <c r="B293" s="12" t="s">
        <v>40</v>
      </c>
      <c r="C293" s="13" t="s">
        <v>312</v>
      </c>
      <c r="D293" s="14">
        <f>D294+D295+D296+D297</f>
        <v>3007.2</v>
      </c>
      <c r="E293" s="14">
        <f t="shared" ref="E293:M293" si="296">E294+E295+E296+E297</f>
        <v>0</v>
      </c>
      <c r="F293" s="14">
        <f t="shared" si="296"/>
        <v>0</v>
      </c>
      <c r="G293" s="14">
        <f t="shared" si="296"/>
        <v>3007.2</v>
      </c>
      <c r="H293" s="14">
        <f t="shared" si="296"/>
        <v>0</v>
      </c>
      <c r="I293" s="14">
        <f t="shared" si="296"/>
        <v>3007.2</v>
      </c>
      <c r="J293" s="14">
        <f t="shared" si="296"/>
        <v>0</v>
      </c>
      <c r="K293" s="14">
        <f t="shared" si="296"/>
        <v>0</v>
      </c>
      <c r="L293" s="14">
        <f t="shared" si="296"/>
        <v>3007.2</v>
      </c>
      <c r="M293" s="14">
        <f t="shared" si="296"/>
        <v>0</v>
      </c>
      <c r="N293" s="14">
        <f t="shared" si="250"/>
        <v>100</v>
      </c>
      <c r="O293" s="14">
        <v>0</v>
      </c>
      <c r="P293" s="14">
        <v>0</v>
      </c>
      <c r="Q293" s="14">
        <f t="shared" si="256"/>
        <v>100</v>
      </c>
      <c r="R293" s="14">
        <v>0</v>
      </c>
    </row>
    <row r="294" spans="1:18" s="5" customFormat="1" ht="72.75" customHeight="1" x14ac:dyDescent="0.25">
      <c r="A294" s="42"/>
      <c r="B294" s="32" t="s">
        <v>128</v>
      </c>
      <c r="C294" s="48" t="s">
        <v>312</v>
      </c>
      <c r="D294" s="27">
        <f t="shared" si="258"/>
        <v>139.5</v>
      </c>
      <c r="E294" s="27">
        <v>0</v>
      </c>
      <c r="F294" s="27">
        <v>0</v>
      </c>
      <c r="G294" s="27">
        <v>139.5</v>
      </c>
      <c r="H294" s="27">
        <v>0</v>
      </c>
      <c r="I294" s="27">
        <f t="shared" si="259"/>
        <v>139.5</v>
      </c>
      <c r="J294" s="27">
        <v>0</v>
      </c>
      <c r="K294" s="27">
        <v>0</v>
      </c>
      <c r="L294" s="27">
        <v>139.5</v>
      </c>
      <c r="M294" s="27">
        <v>0</v>
      </c>
      <c r="N294" s="27">
        <f t="shared" si="250"/>
        <v>100</v>
      </c>
      <c r="O294" s="27">
        <v>0</v>
      </c>
      <c r="P294" s="27">
        <v>0</v>
      </c>
      <c r="Q294" s="27">
        <f t="shared" si="256"/>
        <v>100</v>
      </c>
      <c r="R294" s="27">
        <v>0</v>
      </c>
    </row>
    <row r="295" spans="1:18" s="5" customFormat="1" ht="48" customHeight="1" x14ac:dyDescent="0.25">
      <c r="A295" s="42"/>
      <c r="B295" s="32" t="s">
        <v>129</v>
      </c>
      <c r="C295" s="48"/>
      <c r="D295" s="27">
        <f t="shared" si="258"/>
        <v>107.7</v>
      </c>
      <c r="E295" s="27">
        <v>0</v>
      </c>
      <c r="F295" s="27">
        <v>0</v>
      </c>
      <c r="G295" s="27">
        <v>107.7</v>
      </c>
      <c r="H295" s="27">
        <v>0</v>
      </c>
      <c r="I295" s="27">
        <f t="shared" si="259"/>
        <v>107.7</v>
      </c>
      <c r="J295" s="27">
        <v>0</v>
      </c>
      <c r="K295" s="27">
        <v>0</v>
      </c>
      <c r="L295" s="27">
        <v>107.7</v>
      </c>
      <c r="M295" s="27">
        <v>0</v>
      </c>
      <c r="N295" s="27">
        <f t="shared" si="250"/>
        <v>100</v>
      </c>
      <c r="O295" s="27">
        <v>0</v>
      </c>
      <c r="P295" s="27">
        <v>0</v>
      </c>
      <c r="Q295" s="27">
        <f t="shared" si="256"/>
        <v>100</v>
      </c>
      <c r="R295" s="27">
        <v>0</v>
      </c>
    </row>
    <row r="296" spans="1:18" s="5" customFormat="1" ht="87" customHeight="1" x14ac:dyDescent="0.25">
      <c r="A296" s="42"/>
      <c r="B296" s="32" t="s">
        <v>130</v>
      </c>
      <c r="C296" s="48"/>
      <c r="D296" s="27">
        <f t="shared" si="258"/>
        <v>2708.1</v>
      </c>
      <c r="E296" s="27">
        <v>0</v>
      </c>
      <c r="F296" s="27">
        <v>0</v>
      </c>
      <c r="G296" s="27">
        <v>2708.1</v>
      </c>
      <c r="H296" s="27">
        <v>0</v>
      </c>
      <c r="I296" s="27">
        <f t="shared" si="259"/>
        <v>2708.1</v>
      </c>
      <c r="J296" s="27">
        <v>0</v>
      </c>
      <c r="K296" s="27">
        <v>0</v>
      </c>
      <c r="L296" s="27">
        <v>2708.1</v>
      </c>
      <c r="M296" s="27">
        <v>0</v>
      </c>
      <c r="N296" s="27">
        <f t="shared" si="250"/>
        <v>100</v>
      </c>
      <c r="O296" s="27">
        <v>0</v>
      </c>
      <c r="P296" s="27">
        <v>0</v>
      </c>
      <c r="Q296" s="27">
        <f t="shared" si="256"/>
        <v>100</v>
      </c>
      <c r="R296" s="27">
        <v>0</v>
      </c>
    </row>
    <row r="297" spans="1:18" s="5" customFormat="1" ht="36" customHeight="1" x14ac:dyDescent="0.25">
      <c r="A297" s="42"/>
      <c r="B297" s="32" t="s">
        <v>347</v>
      </c>
      <c r="C297" s="48"/>
      <c r="D297" s="27">
        <f t="shared" si="258"/>
        <v>51.9</v>
      </c>
      <c r="E297" s="27">
        <v>0</v>
      </c>
      <c r="F297" s="27">
        <v>0</v>
      </c>
      <c r="G297" s="27">
        <v>51.9</v>
      </c>
      <c r="H297" s="27">
        <v>0</v>
      </c>
      <c r="I297" s="27">
        <f t="shared" si="259"/>
        <v>51.9</v>
      </c>
      <c r="J297" s="27">
        <v>0</v>
      </c>
      <c r="K297" s="27">
        <v>0</v>
      </c>
      <c r="L297" s="27">
        <v>51.9</v>
      </c>
      <c r="M297" s="27">
        <v>0</v>
      </c>
      <c r="N297" s="27">
        <f t="shared" si="250"/>
        <v>100</v>
      </c>
      <c r="O297" s="27">
        <v>0</v>
      </c>
      <c r="P297" s="27">
        <v>0</v>
      </c>
      <c r="Q297" s="27">
        <f t="shared" si="256"/>
        <v>100</v>
      </c>
      <c r="R297" s="27">
        <v>0</v>
      </c>
    </row>
    <row r="298" spans="1:18" s="15" customFormat="1" ht="39.75" customHeight="1" x14ac:dyDescent="0.25">
      <c r="A298" s="12">
        <v>32</v>
      </c>
      <c r="B298" s="12" t="s">
        <v>41</v>
      </c>
      <c r="C298" s="13" t="s">
        <v>314</v>
      </c>
      <c r="D298" s="14">
        <f t="shared" si="258"/>
        <v>1783.0000000000002</v>
      </c>
      <c r="E298" s="14">
        <f>E299+E305</f>
        <v>0</v>
      </c>
      <c r="F298" s="14">
        <f>F299+F305</f>
        <v>0</v>
      </c>
      <c r="G298" s="14">
        <f>G299+G305</f>
        <v>1783.0000000000002</v>
      </c>
      <c r="H298" s="14">
        <v>0</v>
      </c>
      <c r="I298" s="14">
        <f t="shared" si="259"/>
        <v>1783.0000000000002</v>
      </c>
      <c r="J298" s="14">
        <f>J299+J305</f>
        <v>0</v>
      </c>
      <c r="K298" s="14">
        <f>K299+K305</f>
        <v>0</v>
      </c>
      <c r="L298" s="14">
        <f>L299+L305</f>
        <v>1783.0000000000002</v>
      </c>
      <c r="M298" s="14">
        <v>0</v>
      </c>
      <c r="N298" s="14">
        <f t="shared" si="250"/>
        <v>100</v>
      </c>
      <c r="O298" s="14">
        <v>0</v>
      </c>
      <c r="P298" s="14">
        <v>0</v>
      </c>
      <c r="Q298" s="14">
        <f t="shared" si="256"/>
        <v>100</v>
      </c>
      <c r="R298" s="14">
        <v>0</v>
      </c>
    </row>
    <row r="299" spans="1:18" s="25" customFormat="1" ht="51.75" customHeight="1" x14ac:dyDescent="0.25">
      <c r="A299" s="23"/>
      <c r="B299" s="23" t="s">
        <v>75</v>
      </c>
      <c r="C299" s="49" t="s">
        <v>314</v>
      </c>
      <c r="D299" s="24">
        <f t="shared" ref="D299:F299" si="297">D300+D301+D302+D303+D304</f>
        <v>1664.3000000000002</v>
      </c>
      <c r="E299" s="24">
        <f t="shared" si="297"/>
        <v>0</v>
      </c>
      <c r="F299" s="24">
        <f t="shared" si="297"/>
        <v>0</v>
      </c>
      <c r="G299" s="24">
        <f>G300+G301+G302+G303+G304</f>
        <v>1664.3000000000002</v>
      </c>
      <c r="H299" s="24">
        <f t="shared" ref="H299:M299" si="298">H300+H301+H302+H303+H304</f>
        <v>0</v>
      </c>
      <c r="I299" s="24">
        <f t="shared" si="298"/>
        <v>1664.3000000000002</v>
      </c>
      <c r="J299" s="24">
        <f t="shared" si="298"/>
        <v>0</v>
      </c>
      <c r="K299" s="24">
        <f t="shared" si="298"/>
        <v>0</v>
      </c>
      <c r="L299" s="24">
        <f t="shared" si="298"/>
        <v>1664.3000000000002</v>
      </c>
      <c r="M299" s="24">
        <f t="shared" si="298"/>
        <v>0</v>
      </c>
      <c r="N299" s="24">
        <f t="shared" si="250"/>
        <v>100</v>
      </c>
      <c r="O299" s="24">
        <v>0</v>
      </c>
      <c r="P299" s="24">
        <v>0</v>
      </c>
      <c r="Q299" s="24">
        <f t="shared" si="256"/>
        <v>100</v>
      </c>
      <c r="R299" s="24">
        <v>0</v>
      </c>
    </row>
    <row r="300" spans="1:18" s="4" customFormat="1" ht="50.25" customHeight="1" x14ac:dyDescent="0.25">
      <c r="A300" s="33"/>
      <c r="B300" s="45" t="s">
        <v>110</v>
      </c>
      <c r="C300" s="49"/>
      <c r="D300" s="27">
        <f t="shared" ref="D300:D304" si="299">E300+F300+G300</f>
        <v>776</v>
      </c>
      <c r="E300" s="27">
        <v>0</v>
      </c>
      <c r="F300" s="27">
        <v>0</v>
      </c>
      <c r="G300" s="27">
        <v>776</v>
      </c>
      <c r="H300" s="27">
        <v>0</v>
      </c>
      <c r="I300" s="27">
        <f t="shared" ref="I300:I304" si="300">J300+K300+L300</f>
        <v>776</v>
      </c>
      <c r="J300" s="27">
        <v>0</v>
      </c>
      <c r="K300" s="27">
        <v>0</v>
      </c>
      <c r="L300" s="27">
        <v>776</v>
      </c>
      <c r="M300" s="27">
        <v>0</v>
      </c>
      <c r="N300" s="27">
        <f t="shared" si="250"/>
        <v>100</v>
      </c>
      <c r="O300" s="27">
        <v>0</v>
      </c>
      <c r="P300" s="27">
        <v>0</v>
      </c>
      <c r="Q300" s="27">
        <f t="shared" si="256"/>
        <v>100</v>
      </c>
      <c r="R300" s="27">
        <v>0</v>
      </c>
    </row>
    <row r="301" spans="1:18" s="4" customFormat="1" ht="51" customHeight="1" x14ac:dyDescent="0.25">
      <c r="A301" s="33"/>
      <c r="B301" s="45" t="s">
        <v>111</v>
      </c>
      <c r="C301" s="49"/>
      <c r="D301" s="27">
        <f t="shared" si="299"/>
        <v>85.4</v>
      </c>
      <c r="E301" s="27">
        <v>0</v>
      </c>
      <c r="F301" s="27">
        <v>0</v>
      </c>
      <c r="G301" s="27">
        <v>85.4</v>
      </c>
      <c r="H301" s="27">
        <v>0</v>
      </c>
      <c r="I301" s="27">
        <f t="shared" si="300"/>
        <v>85.4</v>
      </c>
      <c r="J301" s="27">
        <v>0</v>
      </c>
      <c r="K301" s="27">
        <v>0</v>
      </c>
      <c r="L301" s="27">
        <v>85.4</v>
      </c>
      <c r="M301" s="27">
        <v>0</v>
      </c>
      <c r="N301" s="27">
        <f t="shared" si="250"/>
        <v>100</v>
      </c>
      <c r="O301" s="27">
        <v>0</v>
      </c>
      <c r="P301" s="27">
        <v>0</v>
      </c>
      <c r="Q301" s="27">
        <f t="shared" si="256"/>
        <v>100</v>
      </c>
      <c r="R301" s="27">
        <v>0</v>
      </c>
    </row>
    <row r="302" spans="1:18" s="16" customFormat="1" ht="61.5" customHeight="1" x14ac:dyDescent="0.25">
      <c r="A302" s="20"/>
      <c r="B302" s="45" t="s">
        <v>345</v>
      </c>
      <c r="C302" s="49"/>
      <c r="D302" s="19">
        <f t="shared" si="299"/>
        <v>472</v>
      </c>
      <c r="E302" s="19">
        <v>0</v>
      </c>
      <c r="F302" s="19">
        <v>0</v>
      </c>
      <c r="G302" s="19">
        <v>472</v>
      </c>
      <c r="H302" s="19">
        <v>0</v>
      </c>
      <c r="I302" s="19">
        <f t="shared" si="300"/>
        <v>472</v>
      </c>
      <c r="J302" s="19">
        <v>0</v>
      </c>
      <c r="K302" s="19">
        <v>0</v>
      </c>
      <c r="L302" s="19">
        <v>472</v>
      </c>
      <c r="M302" s="19">
        <v>0</v>
      </c>
      <c r="N302" s="19">
        <f t="shared" si="250"/>
        <v>100</v>
      </c>
      <c r="O302" s="19">
        <v>0</v>
      </c>
      <c r="P302" s="19">
        <v>0</v>
      </c>
      <c r="Q302" s="19">
        <f t="shared" si="256"/>
        <v>100</v>
      </c>
      <c r="R302" s="19">
        <v>0</v>
      </c>
    </row>
    <row r="303" spans="1:18" s="16" customFormat="1" ht="60" customHeight="1" x14ac:dyDescent="0.25">
      <c r="A303" s="20"/>
      <c r="B303" s="45" t="s">
        <v>346</v>
      </c>
      <c r="C303" s="49"/>
      <c r="D303" s="19">
        <f t="shared" si="299"/>
        <v>20</v>
      </c>
      <c r="E303" s="19">
        <v>0</v>
      </c>
      <c r="F303" s="19">
        <v>0</v>
      </c>
      <c r="G303" s="19">
        <v>20</v>
      </c>
      <c r="H303" s="19">
        <v>0</v>
      </c>
      <c r="I303" s="19">
        <f t="shared" si="300"/>
        <v>20</v>
      </c>
      <c r="J303" s="19">
        <v>0</v>
      </c>
      <c r="K303" s="19">
        <v>0</v>
      </c>
      <c r="L303" s="19">
        <v>20</v>
      </c>
      <c r="M303" s="19">
        <v>0</v>
      </c>
      <c r="N303" s="19">
        <f t="shared" si="250"/>
        <v>100</v>
      </c>
      <c r="O303" s="19">
        <v>0</v>
      </c>
      <c r="P303" s="19">
        <v>0</v>
      </c>
      <c r="Q303" s="19">
        <f t="shared" si="256"/>
        <v>100</v>
      </c>
      <c r="R303" s="19">
        <v>0</v>
      </c>
    </row>
    <row r="304" spans="1:18" s="16" customFormat="1" ht="27" customHeight="1" x14ac:dyDescent="0.25">
      <c r="A304" s="20"/>
      <c r="B304" s="45" t="s">
        <v>112</v>
      </c>
      <c r="C304" s="49"/>
      <c r="D304" s="19">
        <f t="shared" si="299"/>
        <v>310.89999999999998</v>
      </c>
      <c r="E304" s="19">
        <v>0</v>
      </c>
      <c r="F304" s="19">
        <v>0</v>
      </c>
      <c r="G304" s="19">
        <v>310.89999999999998</v>
      </c>
      <c r="H304" s="19">
        <v>0</v>
      </c>
      <c r="I304" s="19">
        <f t="shared" si="300"/>
        <v>310.89999999999998</v>
      </c>
      <c r="J304" s="19">
        <v>0</v>
      </c>
      <c r="K304" s="19">
        <v>0</v>
      </c>
      <c r="L304" s="19">
        <v>310.89999999999998</v>
      </c>
      <c r="M304" s="19">
        <v>0</v>
      </c>
      <c r="N304" s="19">
        <f t="shared" si="250"/>
        <v>100</v>
      </c>
      <c r="O304" s="19">
        <v>0</v>
      </c>
      <c r="P304" s="19">
        <v>0</v>
      </c>
      <c r="Q304" s="19">
        <f t="shared" si="256"/>
        <v>100</v>
      </c>
      <c r="R304" s="19">
        <v>0</v>
      </c>
    </row>
    <row r="305" spans="1:18" s="25" customFormat="1" ht="39.75" customHeight="1" x14ac:dyDescent="0.25">
      <c r="A305" s="23"/>
      <c r="B305" s="23" t="s">
        <v>76</v>
      </c>
      <c r="C305" s="49" t="s">
        <v>89</v>
      </c>
      <c r="D305" s="24">
        <f>D306</f>
        <v>118.7</v>
      </c>
      <c r="E305" s="24">
        <f t="shared" ref="E305:K305" si="301">E306</f>
        <v>0</v>
      </c>
      <c r="F305" s="24">
        <f t="shared" si="301"/>
        <v>0</v>
      </c>
      <c r="G305" s="24">
        <f t="shared" si="301"/>
        <v>118.7</v>
      </c>
      <c r="H305" s="24">
        <f t="shared" si="301"/>
        <v>0</v>
      </c>
      <c r="I305" s="24">
        <f t="shared" si="301"/>
        <v>118.7</v>
      </c>
      <c r="J305" s="24">
        <f t="shared" si="301"/>
        <v>0</v>
      </c>
      <c r="K305" s="24">
        <f t="shared" si="301"/>
        <v>0</v>
      </c>
      <c r="L305" s="24">
        <f>L306</f>
        <v>118.7</v>
      </c>
      <c r="M305" s="24">
        <f>M306</f>
        <v>0</v>
      </c>
      <c r="N305" s="24">
        <f t="shared" si="250"/>
        <v>100</v>
      </c>
      <c r="O305" s="24">
        <v>0</v>
      </c>
      <c r="P305" s="24">
        <v>0</v>
      </c>
      <c r="Q305" s="24">
        <f t="shared" si="256"/>
        <v>100</v>
      </c>
      <c r="R305" s="24">
        <v>0</v>
      </c>
    </row>
    <row r="306" spans="1:18" s="16" customFormat="1" ht="16.5" customHeight="1" x14ac:dyDescent="0.25">
      <c r="A306" s="20"/>
      <c r="B306" s="18" t="s">
        <v>113</v>
      </c>
      <c r="C306" s="49"/>
      <c r="D306" s="19">
        <f t="shared" ref="D306" si="302">E306+F306+G306</f>
        <v>118.7</v>
      </c>
      <c r="E306" s="19">
        <v>0</v>
      </c>
      <c r="F306" s="19">
        <v>0</v>
      </c>
      <c r="G306" s="19">
        <v>118.7</v>
      </c>
      <c r="H306" s="19">
        <v>0</v>
      </c>
      <c r="I306" s="19">
        <f t="shared" ref="I306" si="303">J306+K306+L306</f>
        <v>118.7</v>
      </c>
      <c r="J306" s="19">
        <v>0</v>
      </c>
      <c r="K306" s="19">
        <v>0</v>
      </c>
      <c r="L306" s="19">
        <v>118.7</v>
      </c>
      <c r="M306" s="19">
        <v>0</v>
      </c>
      <c r="N306" s="19">
        <f t="shared" si="250"/>
        <v>100</v>
      </c>
      <c r="O306" s="19">
        <v>0</v>
      </c>
      <c r="P306" s="19">
        <v>0</v>
      </c>
      <c r="Q306" s="19">
        <f t="shared" si="256"/>
        <v>100</v>
      </c>
      <c r="R306" s="19">
        <v>0</v>
      </c>
    </row>
    <row r="307" spans="1:18" s="15" customFormat="1" ht="48" customHeight="1" x14ac:dyDescent="0.25">
      <c r="A307" s="12">
        <v>33</v>
      </c>
      <c r="B307" s="12" t="s">
        <v>42</v>
      </c>
      <c r="C307" s="13" t="s">
        <v>312</v>
      </c>
      <c r="D307" s="14">
        <f t="shared" si="258"/>
        <v>3794.0999999999995</v>
      </c>
      <c r="E307" s="14">
        <f>E308</f>
        <v>0</v>
      </c>
      <c r="F307" s="14">
        <f t="shared" ref="F307:G307" si="304">F308</f>
        <v>0</v>
      </c>
      <c r="G307" s="14">
        <f t="shared" si="304"/>
        <v>3794.0999999999995</v>
      </c>
      <c r="H307" s="14">
        <v>0</v>
      </c>
      <c r="I307" s="14">
        <f t="shared" si="259"/>
        <v>3794.0999999999995</v>
      </c>
      <c r="J307" s="14">
        <f t="shared" ref="J307:L307" si="305">J308</f>
        <v>0</v>
      </c>
      <c r="K307" s="14">
        <f t="shared" si="305"/>
        <v>0</v>
      </c>
      <c r="L307" s="14">
        <f t="shared" si="305"/>
        <v>3794.0999999999995</v>
      </c>
      <c r="M307" s="14">
        <v>0</v>
      </c>
      <c r="N307" s="14">
        <f>I307/D307*100</f>
        <v>100</v>
      </c>
      <c r="O307" s="14">
        <v>0</v>
      </c>
      <c r="P307" s="14">
        <v>0</v>
      </c>
      <c r="Q307" s="14">
        <f t="shared" si="256"/>
        <v>100</v>
      </c>
      <c r="R307" s="14">
        <v>0</v>
      </c>
    </row>
    <row r="308" spans="1:18" s="25" customFormat="1" ht="48.75" customHeight="1" x14ac:dyDescent="0.25">
      <c r="A308" s="23"/>
      <c r="B308" s="23" t="s">
        <v>86</v>
      </c>
      <c r="C308" s="49" t="s">
        <v>312</v>
      </c>
      <c r="D308" s="24">
        <f>D309+D310+D311+D312+D313</f>
        <v>3794.0999999999995</v>
      </c>
      <c r="E308" s="24">
        <f t="shared" ref="E308:M308" si="306">E309+E310+E311+E312+E313</f>
        <v>0</v>
      </c>
      <c r="F308" s="24">
        <f t="shared" si="306"/>
        <v>0</v>
      </c>
      <c r="G308" s="24">
        <f t="shared" si="306"/>
        <v>3794.0999999999995</v>
      </c>
      <c r="H308" s="24">
        <f t="shared" si="306"/>
        <v>0</v>
      </c>
      <c r="I308" s="24">
        <f t="shared" si="306"/>
        <v>3794.0999999999995</v>
      </c>
      <c r="J308" s="24">
        <f t="shared" si="306"/>
        <v>0</v>
      </c>
      <c r="K308" s="24">
        <f t="shared" si="306"/>
        <v>0</v>
      </c>
      <c r="L308" s="24">
        <f t="shared" si="306"/>
        <v>3794.0999999999995</v>
      </c>
      <c r="M308" s="24">
        <f t="shared" si="306"/>
        <v>0</v>
      </c>
      <c r="N308" s="24">
        <f t="shared" ref="N308:N312" si="307">I308/D308*100</f>
        <v>100</v>
      </c>
      <c r="O308" s="24">
        <v>0</v>
      </c>
      <c r="P308" s="24">
        <v>0</v>
      </c>
      <c r="Q308" s="24">
        <f t="shared" si="256"/>
        <v>100</v>
      </c>
      <c r="R308" s="24">
        <v>0</v>
      </c>
    </row>
    <row r="309" spans="1:18" s="4" customFormat="1" ht="42.75" customHeight="1" x14ac:dyDescent="0.25">
      <c r="A309" s="33"/>
      <c r="B309" s="33" t="s">
        <v>122</v>
      </c>
      <c r="C309" s="49"/>
      <c r="D309" s="24">
        <f t="shared" ref="D309:D312" si="308">E309+F309+G309</f>
        <v>289.3</v>
      </c>
      <c r="E309" s="24">
        <v>0</v>
      </c>
      <c r="F309" s="24">
        <v>0</v>
      </c>
      <c r="G309" s="24">
        <v>289.3</v>
      </c>
      <c r="H309" s="24">
        <v>0</v>
      </c>
      <c r="I309" s="24">
        <f t="shared" ref="I309:I312" si="309">J309+K309+L309</f>
        <v>289.3</v>
      </c>
      <c r="J309" s="24">
        <v>0</v>
      </c>
      <c r="K309" s="24">
        <v>0</v>
      </c>
      <c r="L309" s="24">
        <v>289.3</v>
      </c>
      <c r="M309" s="24">
        <v>0</v>
      </c>
      <c r="N309" s="24">
        <f t="shared" si="307"/>
        <v>100</v>
      </c>
      <c r="O309" s="24">
        <v>0</v>
      </c>
      <c r="P309" s="24">
        <v>0</v>
      </c>
      <c r="Q309" s="24">
        <f t="shared" si="256"/>
        <v>100</v>
      </c>
      <c r="R309" s="24">
        <v>0</v>
      </c>
    </row>
    <row r="310" spans="1:18" s="4" customFormat="1" ht="59.25" customHeight="1" x14ac:dyDescent="0.25">
      <c r="A310" s="33"/>
      <c r="B310" s="32" t="s">
        <v>123</v>
      </c>
      <c r="C310" s="49"/>
      <c r="D310" s="27">
        <f t="shared" si="308"/>
        <v>149.6</v>
      </c>
      <c r="E310" s="27">
        <v>0</v>
      </c>
      <c r="F310" s="27">
        <v>0</v>
      </c>
      <c r="G310" s="27">
        <v>149.6</v>
      </c>
      <c r="H310" s="27">
        <v>0</v>
      </c>
      <c r="I310" s="27">
        <f t="shared" si="309"/>
        <v>149.6</v>
      </c>
      <c r="J310" s="27">
        <v>0</v>
      </c>
      <c r="K310" s="27">
        <v>0</v>
      </c>
      <c r="L310" s="27">
        <v>149.6</v>
      </c>
      <c r="M310" s="27">
        <v>0</v>
      </c>
      <c r="N310" s="27">
        <f t="shared" si="307"/>
        <v>100</v>
      </c>
      <c r="O310" s="27">
        <v>0</v>
      </c>
      <c r="P310" s="27">
        <v>0</v>
      </c>
      <c r="Q310" s="27">
        <f t="shared" si="256"/>
        <v>100</v>
      </c>
      <c r="R310" s="27">
        <v>0</v>
      </c>
    </row>
    <row r="311" spans="1:18" s="4" customFormat="1" ht="74.25" customHeight="1" x14ac:dyDescent="0.25">
      <c r="A311" s="33"/>
      <c r="B311" s="32" t="s">
        <v>124</v>
      </c>
      <c r="C311" s="49"/>
      <c r="D311" s="27">
        <f t="shared" si="308"/>
        <v>396.8</v>
      </c>
      <c r="E311" s="27">
        <v>0</v>
      </c>
      <c r="F311" s="27">
        <v>0</v>
      </c>
      <c r="G311" s="27">
        <v>396.8</v>
      </c>
      <c r="H311" s="27">
        <v>0</v>
      </c>
      <c r="I311" s="27">
        <f t="shared" si="309"/>
        <v>396.8</v>
      </c>
      <c r="J311" s="27">
        <v>0</v>
      </c>
      <c r="K311" s="27">
        <v>0</v>
      </c>
      <c r="L311" s="27">
        <v>396.8</v>
      </c>
      <c r="M311" s="27">
        <v>0</v>
      </c>
      <c r="N311" s="27">
        <f t="shared" si="307"/>
        <v>100</v>
      </c>
      <c r="O311" s="27">
        <v>0</v>
      </c>
      <c r="P311" s="27">
        <v>0</v>
      </c>
      <c r="Q311" s="27">
        <f t="shared" si="256"/>
        <v>100</v>
      </c>
      <c r="R311" s="27">
        <v>0</v>
      </c>
    </row>
    <row r="312" spans="1:18" s="4" customFormat="1" ht="109.5" customHeight="1" x14ac:dyDescent="0.25">
      <c r="A312" s="33"/>
      <c r="B312" s="32" t="s">
        <v>348</v>
      </c>
      <c r="C312" s="49"/>
      <c r="D312" s="27">
        <f t="shared" si="308"/>
        <v>2566.6999999999998</v>
      </c>
      <c r="E312" s="27">
        <v>0</v>
      </c>
      <c r="F312" s="27">
        <v>0</v>
      </c>
      <c r="G312" s="27">
        <v>2566.6999999999998</v>
      </c>
      <c r="H312" s="27">
        <v>0</v>
      </c>
      <c r="I312" s="27">
        <f t="shared" si="309"/>
        <v>2566.6999999999998</v>
      </c>
      <c r="J312" s="27">
        <v>0</v>
      </c>
      <c r="K312" s="27">
        <v>0</v>
      </c>
      <c r="L312" s="27">
        <v>2566.6999999999998</v>
      </c>
      <c r="M312" s="27">
        <v>0</v>
      </c>
      <c r="N312" s="27">
        <f t="shared" si="307"/>
        <v>100</v>
      </c>
      <c r="O312" s="27">
        <v>0</v>
      </c>
      <c r="P312" s="27">
        <v>0</v>
      </c>
      <c r="Q312" s="27">
        <f t="shared" si="256"/>
        <v>100</v>
      </c>
      <c r="R312" s="27">
        <v>0</v>
      </c>
    </row>
    <row r="313" spans="1:18" s="4" customFormat="1" ht="62.25" customHeight="1" x14ac:dyDescent="0.25">
      <c r="A313" s="33"/>
      <c r="B313" s="32" t="s">
        <v>313</v>
      </c>
      <c r="C313" s="49"/>
      <c r="D313" s="27">
        <f t="shared" ref="D313" si="310">E313+F313+G313</f>
        <v>391.7</v>
      </c>
      <c r="E313" s="27">
        <v>0</v>
      </c>
      <c r="F313" s="27">
        <v>0</v>
      </c>
      <c r="G313" s="27">
        <v>391.7</v>
      </c>
      <c r="H313" s="27">
        <v>0</v>
      </c>
      <c r="I313" s="27">
        <f t="shared" ref="I313" si="311">J313+K313+L313</f>
        <v>391.7</v>
      </c>
      <c r="J313" s="27">
        <v>0</v>
      </c>
      <c r="K313" s="27">
        <v>0</v>
      </c>
      <c r="L313" s="27">
        <v>391.7</v>
      </c>
      <c r="M313" s="27">
        <v>0</v>
      </c>
      <c r="N313" s="27">
        <f t="shared" ref="N313" si="312">I313/D313*100</f>
        <v>100</v>
      </c>
      <c r="O313" s="27">
        <v>0</v>
      </c>
      <c r="P313" s="27">
        <v>0</v>
      </c>
      <c r="Q313" s="27">
        <f t="shared" ref="Q313" si="313">L313/G313*100</f>
        <v>100</v>
      </c>
      <c r="R313" s="27">
        <v>0</v>
      </c>
    </row>
    <row r="314" spans="1:18" s="15" customFormat="1" ht="28.5" customHeight="1" x14ac:dyDescent="0.25">
      <c r="A314" s="12">
        <v>34</v>
      </c>
      <c r="B314" s="12" t="s">
        <v>43</v>
      </c>
      <c r="C314" s="13" t="s">
        <v>320</v>
      </c>
      <c r="D314" s="14">
        <f t="shared" si="258"/>
        <v>159424.6</v>
      </c>
      <c r="E314" s="14">
        <f>E315+E317+E322</f>
        <v>0</v>
      </c>
      <c r="F314" s="14">
        <f>F315+F317+F322</f>
        <v>4350.3999999999996</v>
      </c>
      <c r="G314" s="14">
        <f>G315+G317+G322</f>
        <v>155074.20000000001</v>
      </c>
      <c r="H314" s="14">
        <v>0</v>
      </c>
      <c r="I314" s="14">
        <f t="shared" si="259"/>
        <v>157971.20000000001</v>
      </c>
      <c r="J314" s="14">
        <f>J315+J317+J322</f>
        <v>0</v>
      </c>
      <c r="K314" s="14">
        <f>K315+K317+K322</f>
        <v>4350.3999999999996</v>
      </c>
      <c r="L314" s="14">
        <f>L315+L317+L322</f>
        <v>153620.80000000002</v>
      </c>
      <c r="M314" s="14">
        <v>0</v>
      </c>
      <c r="N314" s="14">
        <f>I314/D314*100</f>
        <v>99.088346465978276</v>
      </c>
      <c r="O314" s="14">
        <v>0</v>
      </c>
      <c r="P314" s="14">
        <f t="shared" ref="P314:P316" si="314">K314/F314*100</f>
        <v>100</v>
      </c>
      <c r="Q314" s="14">
        <f t="shared" si="256"/>
        <v>99.062771241121993</v>
      </c>
      <c r="R314" s="14">
        <v>0</v>
      </c>
    </row>
    <row r="315" spans="1:18" s="41" customFormat="1" ht="28.5" customHeight="1" x14ac:dyDescent="0.25">
      <c r="A315" s="39"/>
      <c r="B315" s="39" t="s">
        <v>100</v>
      </c>
      <c r="C315" s="48" t="s">
        <v>320</v>
      </c>
      <c r="D315" s="40">
        <f>D316</f>
        <v>105384.09999999999</v>
      </c>
      <c r="E315" s="40">
        <f t="shared" ref="E315:M315" si="315">E316</f>
        <v>0</v>
      </c>
      <c r="F315" s="40">
        <f t="shared" si="315"/>
        <v>4350.3999999999996</v>
      </c>
      <c r="G315" s="40">
        <f t="shared" si="315"/>
        <v>101033.7</v>
      </c>
      <c r="H315" s="40">
        <f t="shared" si="315"/>
        <v>0</v>
      </c>
      <c r="I315" s="40">
        <f t="shared" si="315"/>
        <v>105384.09999999999</v>
      </c>
      <c r="J315" s="40">
        <f t="shared" si="315"/>
        <v>0</v>
      </c>
      <c r="K315" s="40">
        <f t="shared" si="315"/>
        <v>4350.3999999999996</v>
      </c>
      <c r="L315" s="40">
        <f t="shared" si="315"/>
        <v>101033.7</v>
      </c>
      <c r="M315" s="40">
        <f t="shared" si="315"/>
        <v>0</v>
      </c>
      <c r="N315" s="40">
        <f t="shared" ref="N315:N323" si="316">I315/D315*100</f>
        <v>100</v>
      </c>
      <c r="O315" s="40">
        <v>0</v>
      </c>
      <c r="P315" s="40">
        <f t="shared" si="314"/>
        <v>100</v>
      </c>
      <c r="Q315" s="40">
        <f t="shared" si="256"/>
        <v>100</v>
      </c>
      <c r="R315" s="40">
        <v>0</v>
      </c>
    </row>
    <row r="316" spans="1:18" s="25" customFormat="1" ht="121.5" customHeight="1" x14ac:dyDescent="0.25">
      <c r="A316" s="23"/>
      <c r="B316" s="30" t="s">
        <v>349</v>
      </c>
      <c r="C316" s="48"/>
      <c r="D316" s="24">
        <f t="shared" ref="D316" si="317">E316+F316+G316</f>
        <v>105384.09999999999</v>
      </c>
      <c r="E316" s="24">
        <v>0</v>
      </c>
      <c r="F316" s="24">
        <v>4350.3999999999996</v>
      </c>
      <c r="G316" s="24">
        <v>101033.7</v>
      </c>
      <c r="H316" s="24">
        <v>0</v>
      </c>
      <c r="I316" s="24">
        <f t="shared" ref="I316" si="318">J316+K316+L316</f>
        <v>105384.09999999999</v>
      </c>
      <c r="J316" s="24">
        <v>0</v>
      </c>
      <c r="K316" s="24">
        <v>4350.3999999999996</v>
      </c>
      <c r="L316" s="24">
        <v>101033.7</v>
      </c>
      <c r="M316" s="24">
        <v>0</v>
      </c>
      <c r="N316" s="24">
        <f t="shared" si="316"/>
        <v>100</v>
      </c>
      <c r="O316" s="24">
        <v>0</v>
      </c>
      <c r="P316" s="24">
        <f t="shared" si="314"/>
        <v>100</v>
      </c>
      <c r="Q316" s="24">
        <f t="shared" si="256"/>
        <v>100</v>
      </c>
      <c r="R316" s="24">
        <v>0</v>
      </c>
    </row>
    <row r="317" spans="1:18" s="41" customFormat="1" ht="38.25" customHeight="1" x14ac:dyDescent="0.25">
      <c r="A317" s="39"/>
      <c r="B317" s="39" t="s">
        <v>82</v>
      </c>
      <c r="C317" s="48" t="s">
        <v>85</v>
      </c>
      <c r="D317" s="40">
        <f>D318+D319+D320+D321</f>
        <v>40295.4</v>
      </c>
      <c r="E317" s="40">
        <f t="shared" ref="E317:M317" si="319">E318+E319+E320+E321</f>
        <v>0</v>
      </c>
      <c r="F317" s="40">
        <f t="shared" si="319"/>
        <v>0</v>
      </c>
      <c r="G317" s="40">
        <f t="shared" si="319"/>
        <v>40295.4</v>
      </c>
      <c r="H317" s="40">
        <f t="shared" si="319"/>
        <v>0</v>
      </c>
      <c r="I317" s="40">
        <f t="shared" si="319"/>
        <v>38842</v>
      </c>
      <c r="J317" s="40">
        <f t="shared" si="319"/>
        <v>0</v>
      </c>
      <c r="K317" s="40">
        <f t="shared" si="319"/>
        <v>0</v>
      </c>
      <c r="L317" s="40">
        <f t="shared" si="319"/>
        <v>38842</v>
      </c>
      <c r="M317" s="40">
        <f t="shared" si="319"/>
        <v>0</v>
      </c>
      <c r="N317" s="40">
        <f t="shared" si="316"/>
        <v>96.393136685577005</v>
      </c>
      <c r="O317" s="40">
        <v>0</v>
      </c>
      <c r="P317" s="40">
        <v>0</v>
      </c>
      <c r="Q317" s="40">
        <f t="shared" si="256"/>
        <v>96.393136685577005</v>
      </c>
      <c r="R317" s="40">
        <v>0</v>
      </c>
    </row>
    <row r="318" spans="1:18" s="4" customFormat="1" ht="26.25" customHeight="1" x14ac:dyDescent="0.25">
      <c r="A318" s="33"/>
      <c r="B318" s="33" t="s">
        <v>101</v>
      </c>
      <c r="C318" s="48"/>
      <c r="D318" s="27">
        <f t="shared" ref="D318:D321" si="320">E318+F318+G318</f>
        <v>18907.7</v>
      </c>
      <c r="E318" s="27">
        <v>0</v>
      </c>
      <c r="F318" s="27">
        <v>0</v>
      </c>
      <c r="G318" s="27">
        <v>18907.7</v>
      </c>
      <c r="H318" s="27">
        <v>0</v>
      </c>
      <c r="I318" s="27">
        <f t="shared" ref="I318:I321" si="321">J318+K318+L318</f>
        <v>18907.7</v>
      </c>
      <c r="J318" s="27">
        <v>0</v>
      </c>
      <c r="K318" s="27">
        <v>0</v>
      </c>
      <c r="L318" s="27">
        <v>18907.7</v>
      </c>
      <c r="M318" s="27">
        <v>0</v>
      </c>
      <c r="N318" s="27">
        <f t="shared" si="316"/>
        <v>100</v>
      </c>
      <c r="O318" s="27">
        <v>0</v>
      </c>
      <c r="P318" s="27">
        <v>0</v>
      </c>
      <c r="Q318" s="27">
        <f t="shared" si="256"/>
        <v>100</v>
      </c>
      <c r="R318" s="27">
        <v>0</v>
      </c>
    </row>
    <row r="319" spans="1:18" s="4" customFormat="1" ht="61.5" customHeight="1" x14ac:dyDescent="0.25">
      <c r="A319" s="33"/>
      <c r="B319" s="33" t="s">
        <v>102</v>
      </c>
      <c r="C319" s="48"/>
      <c r="D319" s="27">
        <f t="shared" si="320"/>
        <v>13813.3</v>
      </c>
      <c r="E319" s="27">
        <v>0</v>
      </c>
      <c r="F319" s="27">
        <v>0</v>
      </c>
      <c r="G319" s="27">
        <v>13813.3</v>
      </c>
      <c r="H319" s="27">
        <v>0</v>
      </c>
      <c r="I319" s="27">
        <f t="shared" si="321"/>
        <v>13192.1</v>
      </c>
      <c r="J319" s="27">
        <v>0</v>
      </c>
      <c r="K319" s="27">
        <v>0</v>
      </c>
      <c r="L319" s="27">
        <v>13192.1</v>
      </c>
      <c r="M319" s="27">
        <v>0</v>
      </c>
      <c r="N319" s="27">
        <f t="shared" si="316"/>
        <v>95.502884900784039</v>
      </c>
      <c r="O319" s="27">
        <v>0</v>
      </c>
      <c r="P319" s="27">
        <v>0</v>
      </c>
      <c r="Q319" s="27">
        <f t="shared" si="256"/>
        <v>95.502884900784039</v>
      </c>
      <c r="R319" s="27">
        <v>0</v>
      </c>
    </row>
    <row r="320" spans="1:18" s="4" customFormat="1" ht="37.5" customHeight="1" x14ac:dyDescent="0.25">
      <c r="A320" s="33"/>
      <c r="B320" s="33" t="s">
        <v>103</v>
      </c>
      <c r="C320" s="48"/>
      <c r="D320" s="27">
        <f t="shared" si="320"/>
        <v>7448.3</v>
      </c>
      <c r="E320" s="27">
        <v>0</v>
      </c>
      <c r="F320" s="27">
        <v>0</v>
      </c>
      <c r="G320" s="27">
        <v>7448.3</v>
      </c>
      <c r="H320" s="27">
        <v>0</v>
      </c>
      <c r="I320" s="27">
        <f t="shared" si="321"/>
        <v>6616.1</v>
      </c>
      <c r="J320" s="27">
        <v>0</v>
      </c>
      <c r="K320" s="27">
        <v>0</v>
      </c>
      <c r="L320" s="27">
        <v>6616.1</v>
      </c>
      <c r="M320" s="27">
        <v>0</v>
      </c>
      <c r="N320" s="27">
        <f t="shared" si="316"/>
        <v>88.826980653303451</v>
      </c>
      <c r="O320" s="27">
        <v>0</v>
      </c>
      <c r="P320" s="27">
        <v>0</v>
      </c>
      <c r="Q320" s="27">
        <f t="shared" si="256"/>
        <v>88.826980653303451</v>
      </c>
      <c r="R320" s="27">
        <v>0</v>
      </c>
    </row>
    <row r="321" spans="1:18" s="4" customFormat="1" ht="112.5" customHeight="1" x14ac:dyDescent="0.25">
      <c r="A321" s="33"/>
      <c r="B321" s="33" t="s">
        <v>104</v>
      </c>
      <c r="C321" s="48"/>
      <c r="D321" s="27">
        <f t="shared" si="320"/>
        <v>126.1</v>
      </c>
      <c r="E321" s="27">
        <v>0</v>
      </c>
      <c r="F321" s="27">
        <v>0</v>
      </c>
      <c r="G321" s="27">
        <v>126.1</v>
      </c>
      <c r="H321" s="27">
        <v>0</v>
      </c>
      <c r="I321" s="27">
        <f t="shared" si="321"/>
        <v>126.1</v>
      </c>
      <c r="J321" s="27">
        <v>0</v>
      </c>
      <c r="K321" s="27">
        <v>0</v>
      </c>
      <c r="L321" s="27">
        <v>126.1</v>
      </c>
      <c r="M321" s="27">
        <v>0</v>
      </c>
      <c r="N321" s="27">
        <f t="shared" si="316"/>
        <v>100</v>
      </c>
      <c r="O321" s="27">
        <v>0</v>
      </c>
      <c r="P321" s="27">
        <v>0</v>
      </c>
      <c r="Q321" s="27">
        <f t="shared" si="256"/>
        <v>100</v>
      </c>
      <c r="R321" s="27">
        <v>0</v>
      </c>
    </row>
    <row r="322" spans="1:18" s="41" customFormat="1" ht="24.75" customHeight="1" x14ac:dyDescent="0.25">
      <c r="A322" s="46"/>
      <c r="B322" s="46" t="s">
        <v>83</v>
      </c>
      <c r="C322" s="48" t="s">
        <v>84</v>
      </c>
      <c r="D322" s="40">
        <f>D323</f>
        <v>13745.1</v>
      </c>
      <c r="E322" s="40">
        <f t="shared" ref="E322:M322" si="322">E323</f>
        <v>0</v>
      </c>
      <c r="F322" s="40">
        <f t="shared" si="322"/>
        <v>0</v>
      </c>
      <c r="G322" s="40">
        <f t="shared" si="322"/>
        <v>13745.1</v>
      </c>
      <c r="H322" s="40">
        <f t="shared" si="322"/>
        <v>0</v>
      </c>
      <c r="I322" s="40">
        <f t="shared" si="322"/>
        <v>13745.1</v>
      </c>
      <c r="J322" s="40">
        <f t="shared" si="322"/>
        <v>0</v>
      </c>
      <c r="K322" s="40">
        <f t="shared" si="322"/>
        <v>0</v>
      </c>
      <c r="L322" s="40">
        <f t="shared" si="322"/>
        <v>13745.1</v>
      </c>
      <c r="M322" s="40">
        <f t="shared" si="322"/>
        <v>0</v>
      </c>
      <c r="N322" s="40">
        <f t="shared" si="316"/>
        <v>100</v>
      </c>
      <c r="O322" s="40">
        <v>0</v>
      </c>
      <c r="P322" s="40">
        <v>0</v>
      </c>
      <c r="Q322" s="40">
        <f t="shared" si="256"/>
        <v>100</v>
      </c>
      <c r="R322" s="40">
        <v>0</v>
      </c>
    </row>
    <row r="323" spans="1:18" s="4" customFormat="1" ht="39" customHeight="1" x14ac:dyDescent="0.25">
      <c r="A323" s="32"/>
      <c r="B323" s="32" t="s">
        <v>105</v>
      </c>
      <c r="C323" s="48"/>
      <c r="D323" s="27">
        <f t="shared" ref="D323" si="323">E323+F323+G323</f>
        <v>13745.1</v>
      </c>
      <c r="E323" s="27">
        <v>0</v>
      </c>
      <c r="F323" s="27">
        <v>0</v>
      </c>
      <c r="G323" s="27">
        <v>13745.1</v>
      </c>
      <c r="H323" s="27">
        <v>0</v>
      </c>
      <c r="I323" s="27">
        <f t="shared" ref="I323" si="324">J323+K323+L323</f>
        <v>13745.1</v>
      </c>
      <c r="J323" s="27">
        <v>0</v>
      </c>
      <c r="K323" s="27">
        <v>0</v>
      </c>
      <c r="L323" s="27">
        <v>13745.1</v>
      </c>
      <c r="M323" s="27">
        <v>0</v>
      </c>
      <c r="N323" s="27">
        <f t="shared" si="316"/>
        <v>100</v>
      </c>
      <c r="O323" s="27">
        <v>0</v>
      </c>
      <c r="P323" s="27">
        <v>0</v>
      </c>
      <c r="Q323" s="27">
        <f t="shared" si="256"/>
        <v>100</v>
      </c>
      <c r="R323" s="27">
        <v>0</v>
      </c>
    </row>
    <row r="324" spans="1:18" s="16" customFormat="1" x14ac:dyDescent="0.25">
      <c r="G324" s="17"/>
      <c r="L324" s="17"/>
    </row>
  </sheetData>
  <mergeCells count="54">
    <mergeCell ref="C322:C323"/>
    <mergeCell ref="C9:C12"/>
    <mergeCell ref="C271:C272"/>
    <mergeCell ref="C169:C172"/>
    <mergeCell ref="C308:C313"/>
    <mergeCell ref="C179:C181"/>
    <mergeCell ref="C226:C231"/>
    <mergeCell ref="C222:C224"/>
    <mergeCell ref="C87:C90"/>
    <mergeCell ref="C176:C177"/>
    <mergeCell ref="C218:C221"/>
    <mergeCell ref="C305:C306"/>
    <mergeCell ref="C255:C256"/>
    <mergeCell ref="C258:C259"/>
    <mergeCell ref="C277:C284"/>
    <mergeCell ref="C294:C297"/>
    <mergeCell ref="C49:C77"/>
    <mergeCell ref="C79:C82"/>
    <mergeCell ref="C84:C85"/>
    <mergeCell ref="C183:C187"/>
    <mergeCell ref="C188:C189"/>
    <mergeCell ref="C190:C191"/>
    <mergeCell ref="C140:C145"/>
    <mergeCell ref="C152:C159"/>
    <mergeCell ref="C150:C151"/>
    <mergeCell ref="C147:C149"/>
    <mergeCell ref="C163:C167"/>
    <mergeCell ref="C315:C316"/>
    <mergeCell ref="C317:C321"/>
    <mergeCell ref="C173:C174"/>
    <mergeCell ref="O1:R1"/>
    <mergeCell ref="A2:R2"/>
    <mergeCell ref="P3:R3"/>
    <mergeCell ref="A4:A5"/>
    <mergeCell ref="B4:B5"/>
    <mergeCell ref="C4:C5"/>
    <mergeCell ref="D4:H4"/>
    <mergeCell ref="I4:M4"/>
    <mergeCell ref="N4:R4"/>
    <mergeCell ref="C299:C304"/>
    <mergeCell ref="C291:C292"/>
    <mergeCell ref="C273:C275"/>
    <mergeCell ref="C195:C196"/>
    <mergeCell ref="C198:C215"/>
    <mergeCell ref="C286:C287"/>
    <mergeCell ref="C263:C270"/>
    <mergeCell ref="C237:C245"/>
    <mergeCell ref="C246:C247"/>
    <mergeCell ref="C248:C249"/>
    <mergeCell ref="C135:C137"/>
    <mergeCell ref="C94:C102"/>
    <mergeCell ref="C114:C133"/>
    <mergeCell ref="C103:C112"/>
    <mergeCell ref="C14:C47"/>
  </mergeCells>
  <pageMargins left="0.78740157480314965" right="0.78740157480314965" top="1.1811023622047245" bottom="0.39370078740157483" header="0.31496062992125984" footer="0.31496062992125984"/>
  <pageSetup paperSize="9" scale="59" orientation="landscape" r:id="rId1"/>
  <rowBreaks count="2" manualBreakCount="2">
    <brk id="93" max="18" man="1"/>
    <brk id="1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Kharlanova_E_V</cp:lastModifiedBy>
  <cp:lastPrinted>2020-03-31T20:21:30Z</cp:lastPrinted>
  <dcterms:created xsi:type="dcterms:W3CDTF">2018-03-05T17:06:17Z</dcterms:created>
  <dcterms:modified xsi:type="dcterms:W3CDTF">2020-04-07T07:41:51Z</dcterms:modified>
</cp:coreProperties>
</file>