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05" windowHeight="7740" activeTab="0"/>
  </bookViews>
  <sheets>
    <sheet name="Лист1" sheetId="1" r:id="rId1"/>
  </sheets>
  <definedNames>
    <definedName name="_xlnm.Print_Titles" localSheetId="0">'Лист1'!$19:$19</definedName>
    <definedName name="_xlnm.Print_Area" localSheetId="0">'Лист1'!$A$1:$C$57</definedName>
  </definedNames>
  <calcPr fullCalcOnLoad="1"/>
</workbook>
</file>

<file path=xl/sharedStrings.xml><?xml version="1.0" encoding="utf-8"?>
<sst xmlns="http://schemas.openxmlformats.org/spreadsheetml/2006/main" count="86" uniqueCount="84">
  <si>
    <t>Наименование дохода</t>
  </si>
  <si>
    <t>Сумма</t>
  </si>
  <si>
    <t>1 00 00000 00 0000 000</t>
  </si>
  <si>
    <t>Налоговые и неналоговые доходы</t>
  </si>
  <si>
    <t>1 01 01000 00 0000 110</t>
  </si>
  <si>
    <t>Налог на прибыль организаций*</t>
  </si>
  <si>
    <t>1 01 02000 01 0000 110</t>
  </si>
  <si>
    <t>Налог на доходы физических лиц*</t>
  </si>
  <si>
    <t>Единый сельскохозяйственный налог*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</si>
  <si>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</si>
  <si>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</si>
  <si>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1 11 05035 05 0000 120</t>
  </si>
  <si>
    <t>1 11 07015 05 0000 120</t>
  </si>
  <si>
    <t>1 12 01000 01 0000 120</t>
  </si>
  <si>
    <t>Плата за негативное воздействие на окружающую среду*</t>
  </si>
  <si>
    <t>1 14 01050 05 0000 410</t>
  </si>
  <si>
    <t>1 16 00000 00 0000 000</t>
  </si>
  <si>
    <t>Штрафы, санкции, возмещение ущерба*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</si>
  <si>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</si>
  <si>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</si>
  <si>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</si>
  <si>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</si>
  <si>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</si>
  <si>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2 02 02000 00 0000 151</t>
  </si>
  <si>
    <t>2 02 03000 00 0000 151</t>
  </si>
  <si>
    <t xml:space="preserve">Всего доходов                                                                     </t>
  </si>
  <si>
    <t>1 13 00000 00 0000 000</t>
  </si>
  <si>
    <t>Доходы от оказания платных услуг (работ) и компенсации затрат государства*</t>
  </si>
  <si>
    <t>Государственная пошлина*</t>
  </si>
  <si>
    <t>1 05 04000 02 0000 110</t>
  </si>
  <si>
    <t>Налог, взимаемый в связи с применением патентной системы налогообложения*</t>
  </si>
  <si>
    <t>1 05 02000 02 0000 110</t>
  </si>
  <si>
    <t>1 05 03000 01 0000 110</t>
  </si>
  <si>
    <t>1 08 00000 00 0000 000</t>
  </si>
  <si>
    <t>Доходы  от продажи квартир, находящихся в собственности муниципальных районов</t>
  </si>
  <si>
    <t xml:space="preserve">1 03 02230 01 0000 110    </t>
  </si>
  <si>
    <t>1 03 02260 01 0000 110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</si>
  <si>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</si>
  <si>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</si>
  <si>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2 02 04000 00 0000 151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</si>
  <si>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</si>
  <si>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участков*</t>
  </si>
  <si>
    <t>1 14 06000 00 0000 430</t>
  </si>
  <si>
    <t>Доходы от продажи земельных участков, находящихся в государственной и муниципальной собственности*</t>
  </si>
  <si>
    <t xml:space="preserve">Код </t>
  </si>
  <si>
    <t>Задолженность и перерасчеты по отмененным налогам, сборам и иным обязательным платежам*</t>
  </si>
  <si>
    <t>Объем поступлений доходов в бюджет муниципального образования Темрюкский район</t>
  </si>
  <si>
    <t xml:space="preserve"> по кодам видов (подвидов) доходов на 2016 год</t>
  </si>
  <si>
    <t>тыс. рублей</t>
  </si>
  <si>
    <t>Единый налог на вмененный доход для отдельных видов деятельности*</t>
  </si>
  <si>
    <t>Налог, взимаемый в связи с применением упрощенной системы налогообложения*</t>
  </si>
  <si>
    <t>Дотации бюджетам субъектов Российской Федерации и муниципальных образований*</t>
  </si>
  <si>
    <t>Субсидии бюджетам бюджетной системы Российской Федерации (межбюджетные субсидии)*</t>
  </si>
  <si>
    <t xml:space="preserve">Субвенции бюджетам субъектов Российской Федерации и муниципальных образований* </t>
  </si>
  <si>
    <t>Иные межбюджетные трансферты*</t>
  </si>
  <si>
    <t>* По видам и подвидам доходов, входящим в соответствующий группировочный код бюджетной классификации,  зачисляемым в бюджет муниципального образования Темрюкский район в соответствии с законодательством Российской Федерации.</t>
  </si>
  <si>
    <t>1 14 02050 05 0000 410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</si>
  <si>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</si>
  <si>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</si>
  <si>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</si>
  <si>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</si>
  <si>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</si>
  <si>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</si>
  <si>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1 05 01000 00 0000 110</t>
  </si>
  <si>
    <t>1 09 00000 00 0000 000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</si>
  <si>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учреждений)*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</si>
  <si>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</si>
  <si>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имуществу*</t>
  </si>
  <si>
    <t>1 17 00000 00 0000 000</t>
  </si>
  <si>
    <t>Прочие неналоговые доходы*</t>
  </si>
  <si>
    <t xml:space="preserve">                                                                                  муниципального образования </t>
  </si>
  <si>
    <t xml:space="preserve">                                                                                  Темрюкский район VI созыва</t>
  </si>
  <si>
    <t xml:space="preserve">                                                                                  Приложение 3</t>
  </si>
  <si>
    <t xml:space="preserve">                                                                                  от "25" декабря 2015 г. № 46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</si>
  <si>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</si>
  <si>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</si>
  <si>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                                    к решению VI сессии Совета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</si>
  <si>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</si>
  <si>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учреждений)*</t>
  </si>
  <si>
    <t xml:space="preserve">                                                                                  к решению      сессии Совета</t>
  </si>
  <si>
    <t xml:space="preserve">                                                                                  Приложение 1</t>
  </si>
  <si>
    <t>Начальник финансового управления</t>
  </si>
  <si>
    <t>Н.А. Опара</t>
  </si>
  <si>
    <t xml:space="preserve">                                                                                  от "21" октября 2016 г. №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</si>
</sst>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#,##0.0000"/>
    <numFmt numFmtId="172" formatCode="#,##0.00000"/>
    <numFmt numFmtId="173" formatCode="#,##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169" fontId="3" fillId="0" borderId="0" xfId="0" applyNumberFormat="1" applyFont="1" applyFill="1" applyAlignment="1">
      <alignment horizontal="center" vertical="top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left"/>
    </xf>
    <xf numFmtId="169" fontId="38" fillId="0" borderId="0" xfId="0" applyNumberFormat="1" applyFont="1" applyFill="1" applyAlignment="1">
      <alignment/>
    </xf>
    <xf numFmtId="0" fontId="39" fillId="0" borderId="0" xfId="0" applyFont="1" applyFill="1" applyAlignment="1">
      <alignment horizontal="center" vertical="center" wrapText="1"/>
    </xf>
    <xf numFmtId="0" fontId="40" fillId="0" borderId="0" xfId="0" applyFont="1" applyFill="1" applyBorder="1" applyAlignment="1">
      <alignment vertical="top" wrapText="1"/>
    </xf>
    <xf numFmtId="169" fontId="40" fillId="0" borderId="0" xfId="0" applyNumberFormat="1" applyFont="1" applyFill="1" applyBorder="1" applyAlignment="1">
      <alignment horizontal="right" wrapText="1"/>
    </xf>
    <xf numFmtId="0" fontId="38" fillId="0" borderId="10" xfId="0" applyFont="1" applyFill="1" applyBorder="1" applyAlignment="1">
      <alignment horizontal="center" vertical="center" wrapText="1"/>
    </xf>
    <xf numFmtId="169" fontId="4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justify" vertical="top" wrapText="1"/>
    </xf>
    <xf numFmtId="0" fontId="38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169" fontId="38" fillId="0" borderId="0" xfId="0" applyNumberFormat="1" applyFont="1" applyFill="1" applyAlignment="1">
      <alignment vertical="top"/>
    </xf>
    <xf numFmtId="0" fontId="38" fillId="0" borderId="0" xfId="0" applyFont="1" applyFill="1" applyAlignment="1">
      <alignment horizontal="justify" vertical="top" wrapText="1"/>
    </xf>
    <xf numFmtId="0" fontId="4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  <xf numFmtId="16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9" fillId="0" borderId="0" xfId="0" applyFont="1" applyFill="1" applyAlignment="1">
      <alignment horizontal="left" vertical="top" wrapText="1"/>
    </xf>
    <xf numFmtId="169" fontId="39" fillId="0" borderId="0" xfId="0" applyNumberFormat="1" applyFont="1" applyFill="1" applyAlignment="1">
      <alignment horizontal="center" vertical="top"/>
    </xf>
    <xf numFmtId="0" fontId="40" fillId="0" borderId="0" xfId="0" applyFont="1" applyFill="1" applyAlignment="1">
      <alignment horizontal="center" vertical="top" wrapText="1"/>
    </xf>
    <xf numFmtId="169" fontId="38" fillId="0" borderId="0" xfId="0" applyNumberFormat="1" applyFont="1" applyFill="1" applyAlignment="1">
      <alignment horizontal="center" vertical="top"/>
    </xf>
    <xf numFmtId="0" fontId="38" fillId="0" borderId="0" xfId="0" applyFont="1" applyFill="1" applyAlignment="1">
      <alignment horizontal="center" vertical="top"/>
    </xf>
    <xf numFmtId="169" fontId="38" fillId="0" borderId="0" xfId="0" applyNumberFormat="1" applyFont="1" applyFill="1" applyAlignment="1">
      <alignment horizontal="center" vertical="top" wrapText="1"/>
    </xf>
    <xf numFmtId="0" fontId="38" fillId="0" borderId="0" xfId="0" applyFont="1" applyFill="1" applyAlignment="1">
      <alignment horizontal="center" vertical="top" wrapText="1"/>
    </xf>
    <xf numFmtId="169" fontId="38" fillId="0" borderId="0" xfId="0" applyNumberFormat="1" applyFont="1" applyFill="1" applyAlignment="1">
      <alignment horizontal="justify" vertical="top" wrapText="1"/>
    </xf>
    <xf numFmtId="0" fontId="39" fillId="0" borderId="0" xfId="0" applyFont="1" applyFill="1" applyAlignment="1">
      <alignment vertical="top" wrapText="1"/>
    </xf>
    <xf numFmtId="169" fontId="38" fillId="0" borderId="0" xfId="0" applyNumberFormat="1" applyFont="1" applyFill="1" applyAlignment="1">
      <alignment horizontal="left" vertical="top" wrapText="1"/>
    </xf>
    <xf numFmtId="169" fontId="39" fillId="0" borderId="0" xfId="0" applyNumberFormat="1" applyFont="1" applyFill="1" applyAlignment="1">
      <alignment horizontal="center" vertical="top" wrapText="1"/>
    </xf>
    <xf numFmtId="169" fontId="39" fillId="0" borderId="0" xfId="0" applyNumberFormat="1" applyFont="1" applyFill="1" applyAlignment="1">
      <alignment vertical="top" wrapText="1"/>
    </xf>
    <xf numFmtId="169" fontId="38" fillId="0" borderId="0" xfId="0" applyNumberFormat="1" applyFont="1" applyFill="1" applyAlignment="1">
      <alignment horizontal="justify" vertical="top"/>
    </xf>
    <xf numFmtId="0" fontId="38" fillId="0" borderId="0" xfId="0" applyFont="1" applyFill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justify" vertical="top" wrapText="1"/>
    </xf>
    <xf numFmtId="169" fontId="38" fillId="0" borderId="0" xfId="0" applyNumberFormat="1" applyFont="1" applyAlignment="1">
      <alignment horizontal="center" vertical="top"/>
    </xf>
    <xf numFmtId="0" fontId="38" fillId="0" borderId="0" xfId="0" applyFont="1" applyFill="1" applyAlignment="1">
      <alignment horizontal="right"/>
    </xf>
    <xf numFmtId="16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8" fillId="0" borderId="0" xfId="0" applyFont="1" applyFill="1" applyAlignment="1">
      <alignment horizontal="left"/>
    </xf>
    <xf numFmtId="0" fontId="38" fillId="0" borderId="0" xfId="0" applyFont="1" applyFill="1" applyAlignment="1">
      <alignment horizontal="justify" vertical="top" wrapText="1"/>
    </xf>
    <xf numFmtId="0" fontId="38" fillId="0" borderId="0" xfId="0" applyFont="1" applyFill="1" applyAlignment="1">
      <alignment horizontal="right"/>
    </xf>
    <xf numFmtId="0" fontId="39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left" vertical="top" wrapText="1"/>
    </xf>
    <xf numFmtId="0" fontId="38" fillId="0" borderId="0" xfId="0" applyFont="1" applyFill="1" applyAlignment="1">
      <alignment horizontal="center" vertical="top"/>
    </xf>
    <xf numFmtId="0" fontId="38" fillId="0" borderId="0" xfId="0" applyFont="1" applyFill="1" applyAlignment="1">
      <alignment vertical="top"/>
    </xf>
    <xf numFmtId="0" fontId="39" fillId="0" borderId="0" xfId="0" applyFont="1" applyFill="1" applyAlignment="1">
      <alignment horizontal="center" vertical="top"/>
    </xf>
    <xf numFmtId="169" fontId="38" fillId="0" borderId="0" xfId="0" applyNumberFormat="1" applyFont="1" applyFill="1" applyAlignment="1">
      <alignment horizontal="justify" vertical="top"/>
    </xf>
    <xf numFmtId="0" fontId="38" fillId="0" borderId="0" xfId="0" applyFont="1" applyFill="1" applyAlignment="1">
      <alignment horizontal="center" vertical="top" wrapText="1"/>
    </xf>
    <xf numFmtId="0" fontId="39" fillId="0" borderId="0" xfId="0" applyFont="1" applyFill="1" applyAlignment="1">
      <alignment horizontal="center" vertical="top" wrapText="1"/>
    </xf>
    <xf numFmtId="169" fontId="39" fillId="0" borderId="0" xfId="0" applyNumberFormat="1" applyFont="1" applyFill="1" applyAlignment="1">
      <alignment horizontal="center" vertical="top" wrapText="1"/>
    </xf>
    <xf numFmtId="169" fontId="38" fillId="0" borderId="0" xfId="0" applyNumberFormat="1" applyFont="1" applyFill="1" applyAlignment="1">
      <alignment horizontal="justify" vertical="top" wrapText="1"/>
    </xf>
    <xf numFmtId="169" fontId="38" fillId="0" borderId="0" xfId="0" applyNumberFormat="1" applyFont="1" applyFill="1" applyAlignment="1">
      <alignment horizontal="center" vertical="top" wrapText="1"/>
    </xf>
    <xf numFmtId="0" fontId="40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0"/>
  <sheetViews>
    <sheetView tabSelected="1" view="pageBreakPreview" zoomScale="60" workbookViewId="0" topLeftCell="A52">
      <selection activeCell="C46" sqref="C46"/>
    </sheetView>
  </sheetViews>
  <sheetFormatPr defaultColWidth="9.140625" defaultRowHeight="35.25" customHeight="1"/>
  <cols>
    <col min="1" max="1" width="30.28125" style="2" customWidth="1"/>
    <col min="2" max="2" width="79.140625" style="2" customWidth="1"/>
    <col min="3" max="3" width="23.421875" style="4" customWidth="1"/>
    <col min="4" max="16384" width="9.140625" style="2" customWidth="1"/>
  </cols>
  <sheetData>
    <row r="1" spans="2:3" ht="18.75">
      <c r="B1" s="43" t="s">
        <v>80</v>
      </c>
      <c r="C1" s="43"/>
    </row>
    <row r="2" spans="2:3" ht="18.75">
      <c r="B2" s="44" t="s">
        <v>79</v>
      </c>
      <c r="C2" s="44"/>
    </row>
    <row r="3" spans="2:3" ht="18.75">
      <c r="B3" s="44" t="s">
        <v>70</v>
      </c>
      <c r="C3" s="44"/>
    </row>
    <row r="4" spans="2:3" ht="18.75">
      <c r="B4" s="44" t="s">
        <v>71</v>
      </c>
      <c r="C4" s="44"/>
    </row>
    <row r="5" spans="2:3" ht="18.75">
      <c r="B5" s="43" t="s">
        <v>83</v>
      </c>
      <c r="C5" s="43"/>
    </row>
    <row r="6" spans="2:3" ht="18.75">
      <c r="B6" s="45"/>
      <c r="C6" s="45"/>
    </row>
    <row r="7" spans="2:3" ht="18.75">
      <c r="B7" s="44" t="s">
        <v>72</v>
      </c>
      <c r="C7" s="44"/>
    </row>
    <row r="8" spans="2:3" ht="18.75">
      <c r="B8" s="44" t="s">
        <v>76</v>
      </c>
      <c r="C8" s="44"/>
    </row>
    <row r="9" spans="2:3" ht="18.75">
      <c r="B9" s="44" t="s">
        <v>70</v>
      </c>
      <c r="C9" s="44"/>
    </row>
    <row r="10" spans="2:3" ht="18.75">
      <c r="B10" s="44" t="s">
        <v>71</v>
      </c>
      <c r="C10" s="44"/>
    </row>
    <row r="11" spans="2:3" ht="18.75">
      <c r="B11" s="44" t="s">
        <v>73</v>
      </c>
      <c r="C11" s="44"/>
    </row>
    <row r="12" spans="2:3" ht="18.75">
      <c r="B12" s="3"/>
      <c r="C12" s="3"/>
    </row>
    <row r="13" ht="18.75"/>
    <row r="14" spans="1:3" ht="18.75">
      <c r="A14" s="48" t="s">
        <v>46</v>
      </c>
      <c r="B14" s="48"/>
      <c r="C14" s="48"/>
    </row>
    <row r="15" spans="1:3" ht="18.75">
      <c r="A15" s="48" t="s">
        <v>47</v>
      </c>
      <c r="B15" s="48"/>
      <c r="C15" s="48"/>
    </row>
    <row r="16" spans="1:3" ht="18.75">
      <c r="A16" s="5"/>
      <c r="B16" s="5"/>
      <c r="C16" s="5"/>
    </row>
    <row r="17" spans="1:3" ht="18.75">
      <c r="A17" s="6"/>
      <c r="B17" s="6"/>
      <c r="C17" s="7" t="s">
        <v>48</v>
      </c>
    </row>
    <row r="18" spans="1:3" ht="21.75" customHeight="1">
      <c r="A18" s="8" t="s">
        <v>44</v>
      </c>
      <c r="B18" s="8" t="s">
        <v>0</v>
      </c>
      <c r="C18" s="9" t="s">
        <v>1</v>
      </c>
    </row>
    <row r="19" spans="1:3" ht="21.75" customHeight="1">
      <c r="A19" s="8">
        <v>1</v>
      </c>
      <c r="B19" s="8">
        <v>2</v>
      </c>
      <c r="C19" s="8">
        <v>3</v>
      </c>
    </row>
    <row r="20" spans="1:3" s="11" customFormat="1" ht="37.5" customHeight="1">
      <c r="A20" s="10" t="s">
        <v>2</v>
      </c>
      <c r="B20" s="10" t="s">
        <v>3</v>
      </c>
      <c r="C20" s="42">
        <f>SUM(C21:C45)</f>
        <v>940893.2301200001</v>
      </c>
    </row>
    <row r="21" spans="1:3" ht="18.75">
      <c r="A21" s="12" t="s">
        <v>4</v>
      </c>
      <c r="B21" s="13" t="s">
        <v>5</v>
      </c>
      <c r="C21" s="1">
        <f>61560.3+3000+9999.68</f>
        <v>74559.98000000001</v>
      </c>
    </row>
    <row r="22" spans="1:3" ht="18.75">
      <c r="A22" s="12" t="s">
        <v>6</v>
      </c>
      <c r="B22" s="13" t="s">
        <v>7</v>
      </c>
      <c r="C22" s="1">
        <f>491754+2081.8+1210+7000+21500-5399.3+28800+20500+4000+4700</f>
        <v>576146.5</v>
      </c>
    </row>
    <row r="23" spans="1:3" ht="76.5" customHeight="1">
      <c r="A23" s="15" t="s">
        <v>35</v>
      </c>
      <c r="B23" s="13" t="s">
        <v>57</v>
      </c>
      <c r="C23" s="1">
        <v>173.1</v>
      </c>
    </row>
    <row r="24" spans="1:3" ht="76.5" customHeight="1">
      <c r="A24" s="15" t="s">
        <v>59</v>
      </c>
      <c r="B24" s="13" t="s">
        <v>58</v>
      </c>
      <c r="C24" s="1">
        <f>1.5+0.8</f>
        <v>2.3</v>
      </c>
    </row>
    <row r="25" spans="1:3" ht="76.5" customHeight="1">
      <c r="A25" s="15" t="s">
        <v>60</v>
      </c>
      <c r="B25" s="13" t="s">
        <v>61</v>
      </c>
      <c r="C25" s="1">
        <v>347.8</v>
      </c>
    </row>
    <row r="26" spans="1:3" ht="76.5" customHeight="1">
      <c r="A26" s="15" t="s">
        <v>36</v>
      </c>
      <c r="B26" s="13" t="s">
        <v>62</v>
      </c>
      <c r="C26" s="1">
        <f>0.8-0.8</f>
        <v>0</v>
      </c>
    </row>
    <row r="27" spans="1:3" ht="37.5">
      <c r="A27" s="12" t="s">
        <v>63</v>
      </c>
      <c r="B27" s="13" t="s">
        <v>50</v>
      </c>
      <c r="C27" s="1">
        <f>14395+1000</f>
        <v>15395</v>
      </c>
    </row>
    <row r="28" spans="1:5" ht="37.5">
      <c r="A28" s="12" t="s">
        <v>31</v>
      </c>
      <c r="B28" s="13" t="s">
        <v>49</v>
      </c>
      <c r="C28" s="1">
        <f>56460+1800</f>
        <v>58260</v>
      </c>
      <c r="E28" s="14"/>
    </row>
    <row r="29" spans="1:5" ht="18.75">
      <c r="A29" s="12" t="s">
        <v>32</v>
      </c>
      <c r="B29" s="13" t="s">
        <v>8</v>
      </c>
      <c r="C29" s="1">
        <f>17321.5+8000+5000+13500+60+1.88</f>
        <v>43883.38</v>
      </c>
      <c r="E29" s="14"/>
    </row>
    <row r="30" spans="1:5" ht="37.5">
      <c r="A30" s="12" t="s">
        <v>29</v>
      </c>
      <c r="B30" s="13" t="s">
        <v>30</v>
      </c>
      <c r="C30" s="1">
        <f>120+40+108.1+78.474</f>
        <v>346.574</v>
      </c>
      <c r="E30" s="14"/>
    </row>
    <row r="31" spans="1:5" ht="18.75">
      <c r="A31" s="12" t="s">
        <v>33</v>
      </c>
      <c r="B31" s="13" t="s">
        <v>28</v>
      </c>
      <c r="C31" s="1">
        <f>10200+595+3000</f>
        <v>13795</v>
      </c>
      <c r="E31" s="14"/>
    </row>
    <row r="32" spans="1:5" ht="37.5">
      <c r="A32" s="12" t="s">
        <v>64</v>
      </c>
      <c r="B32" s="13" t="s">
        <v>45</v>
      </c>
      <c r="C32" s="1">
        <v>8</v>
      </c>
      <c r="E32" s="14"/>
    </row>
    <row r="33" spans="1:3" ht="41.25" customHeight="1">
      <c r="A33" s="12" t="s">
        <v>9</v>
      </c>
      <c r="B33" s="13" t="s">
        <v>10</v>
      </c>
      <c r="C33" s="1">
        <f>17.8+30+0.3</f>
        <v>48.099999999999994</v>
      </c>
    </row>
    <row r="34" spans="1:3" ht="75">
      <c r="A34" s="12" t="s">
        <v>40</v>
      </c>
      <c r="B34" s="13" t="s">
        <v>41</v>
      </c>
      <c r="C34" s="1">
        <f>67032-939.7+13000+8642.7+9480+3020-140</f>
        <v>100095</v>
      </c>
    </row>
    <row r="35" spans="1:3" ht="93.75">
      <c r="A35" s="12" t="s">
        <v>77</v>
      </c>
      <c r="B35" s="13" t="s">
        <v>78</v>
      </c>
      <c r="C35" s="1">
        <f>939.7+357.3</f>
        <v>1297</v>
      </c>
    </row>
    <row r="36" spans="1:3" ht="77.25" customHeight="1">
      <c r="A36" s="12" t="s">
        <v>11</v>
      </c>
      <c r="B36" s="13" t="s">
        <v>65</v>
      </c>
      <c r="C36" s="1">
        <v>3619</v>
      </c>
    </row>
    <row r="37" spans="1:14" ht="57.75" customHeight="1">
      <c r="A37" s="12" t="s">
        <v>12</v>
      </c>
      <c r="B37" s="13" t="s">
        <v>66</v>
      </c>
      <c r="C37" s="1">
        <v>1350</v>
      </c>
      <c r="N37" s="47"/>
    </row>
    <row r="38" spans="1:14" ht="93.75">
      <c r="A38" s="12" t="s">
        <v>38</v>
      </c>
      <c r="B38" s="13" t="s">
        <v>37</v>
      </c>
      <c r="C38" s="1">
        <v>500</v>
      </c>
      <c r="L38" s="14"/>
      <c r="N38" s="47"/>
    </row>
    <row r="39" spans="1:14" ht="18.75">
      <c r="A39" s="12" t="s">
        <v>13</v>
      </c>
      <c r="B39" s="13" t="s">
        <v>14</v>
      </c>
      <c r="C39" s="1">
        <f>1600+880+244+1746.932+541.8+2439.334</f>
        <v>7452.066</v>
      </c>
      <c r="L39" s="14"/>
      <c r="N39" s="47"/>
    </row>
    <row r="40" spans="1:14" ht="37.5">
      <c r="A40" s="15" t="s">
        <v>26</v>
      </c>
      <c r="B40" s="13" t="s">
        <v>27</v>
      </c>
      <c r="C40" s="1">
        <f>1900+38.78583+0.03716+261.6+10+35.93613+189+200</f>
        <v>2635.35912</v>
      </c>
      <c r="L40" s="17"/>
      <c r="N40" s="47"/>
    </row>
    <row r="41" spans="1:3" ht="37.5">
      <c r="A41" s="12" t="s">
        <v>15</v>
      </c>
      <c r="B41" s="13" t="s">
        <v>34</v>
      </c>
      <c r="C41" s="1">
        <v>436</v>
      </c>
    </row>
    <row r="42" spans="1:3" ht="112.5">
      <c r="A42" s="12" t="s">
        <v>56</v>
      </c>
      <c r="B42" s="13" t="s">
        <v>67</v>
      </c>
      <c r="C42" s="1">
        <f>10000-9992.797</f>
        <v>7.20299999999952</v>
      </c>
    </row>
    <row r="43" spans="1:3" ht="37.5">
      <c r="A43" s="12" t="s">
        <v>42</v>
      </c>
      <c r="B43" s="13" t="s">
        <v>43</v>
      </c>
      <c r="C43" s="1">
        <f>17000+1300+5000+4700</f>
        <v>28000</v>
      </c>
    </row>
    <row r="44" spans="1:3" ht="18.75">
      <c r="A44" s="12" t="s">
        <v>16</v>
      </c>
      <c r="B44" s="13" t="s">
        <v>17</v>
      </c>
      <c r="C44" s="1">
        <v>10600</v>
      </c>
    </row>
    <row r="45" spans="1:3" ht="18.75">
      <c r="A45" s="18" t="s">
        <v>68</v>
      </c>
      <c r="B45" s="19" t="s">
        <v>69</v>
      </c>
      <c r="C45" s="1">
        <f>1900+35.868</f>
        <v>1935.868</v>
      </c>
    </row>
    <row r="46" spans="1:3" s="11" customFormat="1" ht="41.25" customHeight="1">
      <c r="A46" s="20" t="s">
        <v>18</v>
      </c>
      <c r="B46" s="21" t="s">
        <v>19</v>
      </c>
      <c r="C46" s="22">
        <f>C47+C52</f>
        <v>1298079.9628500002</v>
      </c>
    </row>
    <row r="47" spans="1:3" ht="37.5">
      <c r="A47" s="12" t="s">
        <v>20</v>
      </c>
      <c r="B47" s="13" t="s">
        <v>21</v>
      </c>
      <c r="C47" s="1">
        <f>SUM(C48:C51)</f>
        <v>1305360.7400000002</v>
      </c>
    </row>
    <row r="48" spans="1:3" ht="37.5">
      <c r="A48" s="12" t="s">
        <v>22</v>
      </c>
      <c r="B48" s="13" t="s">
        <v>51</v>
      </c>
      <c r="C48" s="1">
        <v>42244.3</v>
      </c>
    </row>
    <row r="49" spans="1:3" ht="37.5">
      <c r="A49" s="12" t="s">
        <v>23</v>
      </c>
      <c r="B49" s="13" t="s">
        <v>52</v>
      </c>
      <c r="C49" s="1">
        <f>11618+5573.2+91214.2+12.9+1000+2000+6633.3+7280+5015.3+2260+3369.3+4078.1+791.4+1300-292.9+5644.6</f>
        <v>147497.4</v>
      </c>
    </row>
    <row r="50" spans="1:3" ht="37.5">
      <c r="A50" s="12" t="s">
        <v>24</v>
      </c>
      <c r="B50" s="13" t="s">
        <v>53</v>
      </c>
      <c r="C50" s="1">
        <f>1071175.8+10.9-10.9+2395.2-2395.2+2247.2-2247.2+9088-78.4+78.4-1123.5+8058.6+1470.5-3370.7+9259.5-1083.3-513.2-62.5+62.5+4276+6258+2714+8.8+18.8-1.5-343.1-219.2</f>
        <v>1105673.5000000002</v>
      </c>
    </row>
    <row r="51" spans="1:5" ht="18.75">
      <c r="A51" s="12" t="s">
        <v>39</v>
      </c>
      <c r="B51" s="13" t="s">
        <v>54</v>
      </c>
      <c r="C51" s="1">
        <f>2494.3+35.84+7293.6+15+75.8+31</f>
        <v>9945.54</v>
      </c>
      <c r="D51" s="49"/>
      <c r="E51" s="49"/>
    </row>
    <row r="52" spans="1:5" ht="56.25">
      <c r="A52" s="38" t="s">
        <v>74</v>
      </c>
      <c r="B52" s="39" t="s">
        <v>75</v>
      </c>
      <c r="C52" s="40">
        <f>-1040.42754-5893.99049-38.78583-0.03716-271.6-35.93613</f>
        <v>-7280.77715</v>
      </c>
      <c r="D52" s="37"/>
      <c r="E52" s="37"/>
    </row>
    <row r="53" spans="1:3" s="11" customFormat="1" ht="36" customHeight="1">
      <c r="A53" s="23"/>
      <c r="B53" s="20" t="s">
        <v>25</v>
      </c>
      <c r="C53" s="22">
        <f>C46+C20</f>
        <v>2238973.19297</v>
      </c>
    </row>
    <row r="54" spans="2:3" ht="18" customHeight="1">
      <c r="B54" s="24"/>
      <c r="C54" s="25"/>
    </row>
    <row r="55" spans="1:3" ht="57.75" customHeight="1">
      <c r="A55" s="46" t="s">
        <v>55</v>
      </c>
      <c r="B55" s="46"/>
      <c r="C55" s="46"/>
    </row>
    <row r="56" spans="1:3" ht="57.75" customHeight="1">
      <c r="A56" s="17"/>
      <c r="B56" s="17"/>
      <c r="C56" s="17"/>
    </row>
    <row r="57" spans="1:3" ht="21.75" customHeight="1">
      <c r="A57" s="59" t="s">
        <v>81</v>
      </c>
      <c r="B57" s="59"/>
      <c r="C57" s="41" t="s">
        <v>82</v>
      </c>
    </row>
    <row r="58" ht="63.75" customHeight="1"/>
    <row r="59" ht="18.75"/>
    <row r="61" spans="1:3" ht="35.25" customHeight="1">
      <c r="A61" s="26"/>
      <c r="B61" s="18"/>
      <c r="C61" s="27"/>
    </row>
    <row r="63" spans="1:2" ht="50.25" customHeight="1">
      <c r="A63" s="52"/>
      <c r="B63" s="24"/>
    </row>
    <row r="64" ht="63" customHeight="1">
      <c r="A64" s="52"/>
    </row>
    <row r="65" spans="1:3" ht="49.5" customHeight="1">
      <c r="A65" s="28"/>
      <c r="B65" s="28"/>
      <c r="C65" s="27"/>
    </row>
    <row r="66" spans="2:3" ht="48" customHeight="1">
      <c r="B66" s="28"/>
      <c r="C66" s="27"/>
    </row>
    <row r="69" ht="17.25" customHeight="1"/>
    <row r="70" ht="51" customHeight="1"/>
    <row r="71" ht="16.5" customHeight="1"/>
    <row r="73" ht="18" customHeight="1"/>
    <row r="78" ht="19.5" customHeight="1"/>
    <row r="80" spans="1:3" ht="35.25" customHeight="1">
      <c r="A80" s="54"/>
      <c r="B80" s="54"/>
      <c r="C80" s="29"/>
    </row>
    <row r="81" spans="1:3" ht="35.25" customHeight="1">
      <c r="A81" s="54"/>
      <c r="B81" s="54"/>
      <c r="C81" s="29"/>
    </row>
    <row r="82" spans="1:3" ht="48" customHeight="1">
      <c r="A82" s="54"/>
      <c r="B82" s="54"/>
      <c r="C82" s="29"/>
    </row>
    <row r="83" spans="1:3" ht="2.25" customHeight="1">
      <c r="A83" s="30"/>
      <c r="B83" s="30"/>
      <c r="C83" s="29"/>
    </row>
    <row r="84" spans="1:3" ht="97.5" customHeight="1">
      <c r="A84" s="54"/>
      <c r="B84" s="54"/>
      <c r="C84" s="29"/>
    </row>
    <row r="85" spans="1:3" ht="48" customHeight="1">
      <c r="A85" s="54"/>
      <c r="B85" s="54"/>
      <c r="C85" s="29"/>
    </row>
    <row r="86" spans="1:3" ht="19.5" customHeight="1">
      <c r="A86" s="54"/>
      <c r="B86" s="54"/>
      <c r="C86" s="29"/>
    </row>
    <row r="87" spans="1:3" ht="35.25" customHeight="1">
      <c r="A87" s="54"/>
      <c r="B87" s="54"/>
      <c r="C87" s="58"/>
    </row>
    <row r="88" spans="1:3" ht="11.25" customHeight="1">
      <c r="A88" s="54"/>
      <c r="B88" s="54"/>
      <c r="C88" s="58"/>
    </row>
    <row r="89" spans="1:3" ht="32.25" customHeight="1">
      <c r="A89" s="54"/>
      <c r="B89" s="54"/>
      <c r="C89" s="58"/>
    </row>
    <row r="90" spans="1:3" ht="32.25" customHeight="1">
      <c r="A90" s="54"/>
      <c r="B90" s="54"/>
      <c r="C90" s="58"/>
    </row>
    <row r="91" spans="1:3" ht="18" customHeight="1">
      <c r="A91" s="54"/>
      <c r="B91" s="54"/>
      <c r="C91" s="58"/>
    </row>
    <row r="92" spans="1:3" ht="35.25" customHeight="1">
      <c r="A92" s="54"/>
      <c r="B92" s="54"/>
      <c r="C92" s="58"/>
    </row>
    <row r="93" spans="1:3" ht="35.25" customHeight="1">
      <c r="A93" s="54"/>
      <c r="B93" s="54"/>
      <c r="C93" s="29"/>
    </row>
    <row r="94" spans="1:3" ht="35.25" customHeight="1">
      <c r="A94" s="54"/>
      <c r="B94" s="54"/>
      <c r="C94" s="29"/>
    </row>
    <row r="95" spans="1:3" ht="35.25" customHeight="1">
      <c r="A95" s="54"/>
      <c r="B95" s="54"/>
      <c r="C95" s="29"/>
    </row>
    <row r="96" spans="1:3" ht="35.25" customHeight="1">
      <c r="A96" s="54"/>
      <c r="B96" s="54"/>
      <c r="C96" s="29"/>
    </row>
    <row r="97" spans="1:3" ht="35.25" customHeight="1">
      <c r="A97" s="54"/>
      <c r="B97" s="54"/>
      <c r="C97" s="29"/>
    </row>
    <row r="98" spans="1:3" ht="35.25" customHeight="1">
      <c r="A98" s="54"/>
      <c r="B98" s="54"/>
      <c r="C98" s="29"/>
    </row>
    <row r="99" spans="1:3" ht="49.5" customHeight="1">
      <c r="A99" s="54"/>
      <c r="B99" s="54"/>
      <c r="C99" s="29"/>
    </row>
    <row r="100" spans="1:3" ht="44.25" customHeight="1">
      <c r="A100" s="54"/>
      <c r="B100" s="54"/>
      <c r="C100" s="29"/>
    </row>
    <row r="101" spans="1:3" ht="35.25" customHeight="1">
      <c r="A101" s="54"/>
      <c r="B101" s="54"/>
      <c r="C101" s="29"/>
    </row>
    <row r="102" spans="1:3" ht="35.25" customHeight="1">
      <c r="A102" s="54"/>
      <c r="B102" s="54"/>
      <c r="C102" s="29"/>
    </row>
    <row r="103" spans="1:3" ht="35.25" customHeight="1">
      <c r="A103" s="54"/>
      <c r="B103" s="54"/>
      <c r="C103" s="29"/>
    </row>
    <row r="104" spans="1:3" ht="35.25" customHeight="1">
      <c r="A104" s="54"/>
      <c r="B104" s="54"/>
      <c r="C104" s="29"/>
    </row>
    <row r="105" spans="1:3" ht="35.25" customHeight="1">
      <c r="A105" s="54"/>
      <c r="B105" s="54"/>
      <c r="C105" s="29"/>
    </row>
    <row r="106" spans="1:3" ht="35.25" customHeight="1">
      <c r="A106" s="54"/>
      <c r="B106" s="54"/>
      <c r="C106" s="29"/>
    </row>
    <row r="107" spans="1:3" ht="35.25" customHeight="1">
      <c r="A107" s="55"/>
      <c r="B107" s="55"/>
      <c r="C107" s="56"/>
    </row>
    <row r="108" spans="1:3" ht="2.25" customHeight="1">
      <c r="A108" s="55"/>
      <c r="B108" s="55"/>
      <c r="C108" s="56"/>
    </row>
    <row r="109" spans="1:3" ht="35.25" customHeight="1">
      <c r="A109" s="55"/>
      <c r="B109" s="55"/>
      <c r="C109" s="56"/>
    </row>
    <row r="110" spans="1:3" ht="36" customHeight="1">
      <c r="A110" s="54"/>
      <c r="B110" s="54"/>
      <c r="C110" s="31"/>
    </row>
    <row r="111" spans="1:3" ht="16.5" customHeight="1">
      <c r="A111" s="54"/>
      <c r="B111" s="54"/>
      <c r="C111" s="31"/>
    </row>
    <row r="112" spans="1:3" ht="35.25" customHeight="1">
      <c r="A112" s="54"/>
      <c r="B112" s="54"/>
      <c r="C112" s="31"/>
    </row>
    <row r="113" spans="1:3" ht="17.25" customHeight="1">
      <c r="A113" s="54"/>
      <c r="B113" s="54"/>
      <c r="C113" s="31"/>
    </row>
    <row r="114" spans="1:3" ht="35.25" customHeight="1">
      <c r="A114" s="54"/>
      <c r="B114" s="54"/>
      <c r="C114" s="31"/>
    </row>
    <row r="115" spans="1:3" ht="35.25" customHeight="1">
      <c r="A115" s="54"/>
      <c r="B115" s="54"/>
      <c r="C115" s="57"/>
    </row>
    <row r="116" spans="1:3" ht="13.5" customHeight="1">
      <c r="A116" s="54"/>
      <c r="B116" s="54"/>
      <c r="C116" s="57"/>
    </row>
    <row r="117" spans="1:3" ht="35.25" customHeight="1">
      <c r="A117" s="54"/>
      <c r="B117" s="54"/>
      <c r="C117" s="31"/>
    </row>
    <row r="118" spans="1:3" ht="35.25" customHeight="1">
      <c r="A118" s="54"/>
      <c r="B118" s="54"/>
      <c r="C118" s="31"/>
    </row>
    <row r="119" spans="1:3" ht="35.25" customHeight="1">
      <c r="A119" s="54"/>
      <c r="B119" s="54"/>
      <c r="C119" s="31"/>
    </row>
    <row r="120" spans="1:3" ht="35.25" customHeight="1">
      <c r="A120" s="54"/>
      <c r="B120" s="54"/>
      <c r="C120" s="31"/>
    </row>
    <row r="121" spans="1:3" ht="34.5" customHeight="1">
      <c r="A121" s="54"/>
      <c r="B121" s="54"/>
      <c r="C121" s="31"/>
    </row>
    <row r="122" spans="1:3" ht="18" customHeight="1">
      <c r="A122" s="54"/>
      <c r="B122" s="54"/>
      <c r="C122" s="31"/>
    </row>
    <row r="123" spans="1:3" ht="20.25" customHeight="1">
      <c r="A123" s="54"/>
      <c r="B123" s="54"/>
      <c r="C123" s="31"/>
    </row>
    <row r="124" ht="33" customHeight="1"/>
    <row r="127" ht="50.25" customHeight="1"/>
    <row r="128" spans="1:3" ht="17.25" customHeight="1">
      <c r="A128" s="50"/>
      <c r="B128" s="50"/>
      <c r="C128" s="33"/>
    </row>
    <row r="129" spans="1:3" ht="35.25" customHeight="1">
      <c r="A129" s="52"/>
      <c r="C129" s="34"/>
    </row>
    <row r="130" spans="1:3" ht="2.25" customHeight="1">
      <c r="A130" s="52"/>
      <c r="B130" s="32"/>
      <c r="C130" s="35"/>
    </row>
    <row r="131" spans="1:3" ht="35.25" customHeight="1">
      <c r="A131" s="52"/>
      <c r="B131" s="32"/>
      <c r="C131" s="35"/>
    </row>
    <row r="132" spans="1:3" ht="35.25" customHeight="1">
      <c r="A132" s="50"/>
      <c r="B132" s="50"/>
      <c r="C132" s="36"/>
    </row>
    <row r="133" spans="1:3" ht="35.25" customHeight="1">
      <c r="A133" s="50"/>
      <c r="B133" s="50"/>
      <c r="C133" s="36"/>
    </row>
    <row r="134" spans="1:3" ht="19.5" customHeight="1">
      <c r="A134" s="50"/>
      <c r="B134" s="50"/>
      <c r="C134" s="36"/>
    </row>
    <row r="135" spans="1:3" ht="64.5" customHeight="1">
      <c r="A135" s="50"/>
      <c r="B135" s="50"/>
      <c r="C135" s="36"/>
    </row>
    <row r="136" spans="1:3" ht="46.5" customHeight="1">
      <c r="A136" s="50"/>
      <c r="B136" s="50"/>
      <c r="C136" s="36"/>
    </row>
    <row r="137" spans="1:3" ht="35.25" customHeight="1">
      <c r="A137" s="50"/>
      <c r="B137" s="50"/>
      <c r="C137" s="36"/>
    </row>
    <row r="138" spans="1:3" ht="16.5" customHeight="1">
      <c r="A138" s="50"/>
      <c r="B138" s="50"/>
      <c r="C138" s="36"/>
    </row>
    <row r="139" spans="1:3" ht="35.25" customHeight="1">
      <c r="A139" s="50"/>
      <c r="B139" s="50"/>
      <c r="C139" s="36"/>
    </row>
    <row r="140" spans="1:3" ht="19.5" customHeight="1">
      <c r="A140" s="50"/>
      <c r="B140" s="50"/>
      <c r="C140" s="36"/>
    </row>
    <row r="141" spans="1:3" ht="45.75" customHeight="1">
      <c r="A141" s="50"/>
      <c r="B141" s="50"/>
      <c r="C141" s="36"/>
    </row>
    <row r="142" spans="1:3" ht="35.25" customHeight="1">
      <c r="A142" s="50"/>
      <c r="B142" s="50"/>
      <c r="C142" s="36"/>
    </row>
    <row r="143" spans="1:3" ht="35.25" customHeight="1">
      <c r="A143" s="50"/>
      <c r="B143" s="50"/>
      <c r="C143" s="36"/>
    </row>
    <row r="144" spans="1:3" ht="46.5" customHeight="1">
      <c r="A144" s="50"/>
      <c r="B144" s="50"/>
      <c r="C144" s="36"/>
    </row>
    <row r="145" spans="1:3" ht="63.75" customHeight="1">
      <c r="A145" s="50"/>
      <c r="B145" s="50"/>
      <c r="C145" s="36"/>
    </row>
    <row r="146" spans="1:3" ht="17.25" customHeight="1">
      <c r="A146" s="50"/>
      <c r="B146" s="50"/>
      <c r="C146" s="36"/>
    </row>
    <row r="147" spans="1:3" ht="35.25" customHeight="1">
      <c r="A147" s="50"/>
      <c r="B147" s="50"/>
      <c r="C147" s="36"/>
    </row>
    <row r="148" spans="1:3" ht="18.75" customHeight="1">
      <c r="A148" s="50"/>
      <c r="B148" s="50"/>
      <c r="C148" s="36"/>
    </row>
    <row r="149" spans="1:3" ht="31.5" customHeight="1">
      <c r="A149" s="50"/>
      <c r="B149" s="50"/>
      <c r="C149" s="36"/>
    </row>
    <row r="150" spans="1:3" ht="35.25" customHeight="1">
      <c r="A150" s="50"/>
      <c r="B150" s="50"/>
      <c r="C150" s="36"/>
    </row>
    <row r="151" spans="1:3" ht="1.5" customHeight="1">
      <c r="A151" s="50"/>
      <c r="B151" s="50"/>
      <c r="C151" s="25"/>
    </row>
    <row r="152" spans="1:3" ht="35.25" customHeight="1">
      <c r="A152" s="50"/>
      <c r="B152" s="50"/>
      <c r="C152" s="34"/>
    </row>
    <row r="153" spans="1:3" ht="34.5" customHeight="1">
      <c r="A153" s="50"/>
      <c r="B153" s="50"/>
      <c r="C153" s="36"/>
    </row>
    <row r="154" spans="1:3" ht="35.25" customHeight="1">
      <c r="A154" s="50"/>
      <c r="B154" s="50"/>
      <c r="C154" s="36"/>
    </row>
    <row r="155" spans="1:3" ht="20.25" customHeight="1">
      <c r="A155" s="50"/>
      <c r="B155" s="50"/>
      <c r="C155" s="36"/>
    </row>
    <row r="156" spans="1:3" ht="17.25" customHeight="1">
      <c r="A156" s="50"/>
      <c r="B156" s="50"/>
      <c r="C156" s="36"/>
    </row>
    <row r="157" spans="1:3" ht="18" customHeight="1">
      <c r="A157" s="50"/>
      <c r="B157" s="50"/>
      <c r="C157" s="36"/>
    </row>
    <row r="158" spans="1:3" ht="35.25" customHeight="1">
      <c r="A158" s="50"/>
      <c r="B158" s="50"/>
      <c r="C158" s="36"/>
    </row>
    <row r="159" spans="1:3" ht="19.5" customHeight="1">
      <c r="A159" s="50"/>
      <c r="B159" s="50"/>
      <c r="C159" s="36"/>
    </row>
    <row r="160" spans="1:3" ht="35.25" customHeight="1">
      <c r="A160" s="50"/>
      <c r="B160" s="50"/>
      <c r="C160" s="53"/>
    </row>
    <row r="161" spans="1:3" ht="13.5" customHeight="1">
      <c r="A161" s="50"/>
      <c r="B161" s="50"/>
      <c r="C161" s="53"/>
    </row>
    <row r="162" spans="1:3" ht="35.25" customHeight="1">
      <c r="A162" s="50"/>
      <c r="B162" s="50"/>
      <c r="C162" s="36"/>
    </row>
    <row r="163" spans="1:3" ht="32.25" customHeight="1">
      <c r="A163" s="50"/>
      <c r="B163" s="50"/>
      <c r="C163" s="36"/>
    </row>
    <row r="164" spans="1:3" ht="35.25" customHeight="1">
      <c r="A164" s="50"/>
      <c r="B164" s="50"/>
      <c r="C164" s="36"/>
    </row>
    <row r="165" spans="1:3" ht="34.5" customHeight="1">
      <c r="A165" s="50"/>
      <c r="B165" s="50"/>
      <c r="C165" s="34"/>
    </row>
    <row r="166" spans="1:3" ht="35.25" customHeight="1">
      <c r="A166" s="50"/>
      <c r="B166" s="50"/>
      <c r="C166" s="25"/>
    </row>
    <row r="167" spans="1:3" ht="35.25" customHeight="1">
      <c r="A167" s="50"/>
      <c r="B167" s="50"/>
      <c r="C167" s="25"/>
    </row>
    <row r="168" spans="1:3" ht="35.25" customHeight="1">
      <c r="A168" s="50"/>
      <c r="B168" s="50"/>
      <c r="C168" s="36"/>
    </row>
    <row r="169" spans="1:3" ht="35.25" customHeight="1">
      <c r="A169" s="50"/>
      <c r="B169" s="50"/>
      <c r="C169" s="36"/>
    </row>
    <row r="170" spans="1:3" ht="19.5" customHeight="1">
      <c r="A170" s="50"/>
      <c r="B170" s="50"/>
      <c r="C170" s="36"/>
    </row>
    <row r="171" spans="1:3" ht="17.25" customHeight="1">
      <c r="A171" s="50"/>
      <c r="B171" s="50"/>
      <c r="C171" s="36"/>
    </row>
    <row r="172" spans="1:3" ht="18" customHeight="1">
      <c r="A172" s="50"/>
      <c r="B172" s="50"/>
      <c r="C172" s="36"/>
    </row>
    <row r="173" spans="1:3" ht="35.25" customHeight="1">
      <c r="A173" s="50"/>
      <c r="B173" s="50"/>
      <c r="C173" s="36"/>
    </row>
    <row r="174" spans="1:3" ht="19.5" customHeight="1">
      <c r="A174" s="50"/>
      <c r="B174" s="50"/>
      <c r="C174" s="36"/>
    </row>
    <row r="175" spans="1:3" ht="35.25" customHeight="1">
      <c r="A175" s="50"/>
      <c r="B175" s="50"/>
      <c r="C175" s="36"/>
    </row>
    <row r="176" spans="1:3" ht="35.25" customHeight="1">
      <c r="A176" s="50"/>
      <c r="B176" s="50"/>
      <c r="C176" s="36"/>
    </row>
    <row r="177" spans="1:3" ht="34.5" customHeight="1">
      <c r="A177" s="50"/>
      <c r="B177" s="50"/>
      <c r="C177" s="34"/>
    </row>
    <row r="178" spans="1:3" ht="35.25" customHeight="1">
      <c r="A178" s="50"/>
      <c r="B178" s="50"/>
      <c r="C178" s="25"/>
    </row>
    <row r="179" spans="1:3" ht="35.25" customHeight="1">
      <c r="A179" s="50"/>
      <c r="B179" s="50"/>
      <c r="C179" s="36"/>
    </row>
    <row r="180" ht="0.75" customHeight="1">
      <c r="C180" s="16"/>
    </row>
    <row r="181" spans="1:3" ht="35.25" customHeight="1">
      <c r="A181" s="50"/>
      <c r="B181" s="50"/>
      <c r="C181" s="16"/>
    </row>
    <row r="182" spans="1:3" ht="21" customHeight="1">
      <c r="A182" s="50"/>
      <c r="B182" s="50"/>
      <c r="C182" s="36"/>
    </row>
    <row r="183" spans="1:3" ht="19.5" customHeight="1">
      <c r="A183" s="50"/>
      <c r="B183" s="50"/>
      <c r="C183" s="16"/>
    </row>
    <row r="184" spans="1:3" ht="18" customHeight="1">
      <c r="A184" s="50"/>
      <c r="B184" s="50"/>
      <c r="C184" s="36"/>
    </row>
    <row r="185" spans="1:3" ht="35.25" customHeight="1">
      <c r="A185" s="50"/>
      <c r="B185" s="50"/>
      <c r="C185" s="36"/>
    </row>
    <row r="186" spans="1:3" ht="19.5" customHeight="1">
      <c r="A186" s="50"/>
      <c r="B186" s="50"/>
      <c r="C186" s="36"/>
    </row>
    <row r="187" spans="1:3" ht="33" customHeight="1">
      <c r="A187" s="50"/>
      <c r="B187" s="50"/>
      <c r="C187" s="36"/>
    </row>
    <row r="188" spans="1:3" ht="35.25" customHeight="1">
      <c r="A188" s="50"/>
      <c r="B188" s="50"/>
      <c r="C188" s="36"/>
    </row>
    <row r="189" spans="1:3" ht="1.5" customHeight="1">
      <c r="A189" s="50"/>
      <c r="B189" s="50"/>
      <c r="C189" s="36"/>
    </row>
    <row r="190" spans="1:3" ht="35.25" customHeight="1">
      <c r="A190" s="50"/>
      <c r="B190" s="50"/>
      <c r="C190" s="34"/>
    </row>
    <row r="191" spans="1:3" ht="35.25" customHeight="1">
      <c r="A191" s="50"/>
      <c r="B191" s="50"/>
      <c r="C191" s="36"/>
    </row>
    <row r="192" spans="1:3" ht="35.25" customHeight="1">
      <c r="A192" s="51"/>
      <c r="B192" s="51"/>
      <c r="C192" s="36"/>
    </row>
    <row r="193" spans="1:3" ht="19.5" customHeight="1">
      <c r="A193" s="50"/>
      <c r="B193" s="50"/>
      <c r="C193" s="36"/>
    </row>
    <row r="194" spans="1:3" ht="20.25" customHeight="1">
      <c r="A194" s="50"/>
      <c r="B194" s="50"/>
      <c r="C194" s="36"/>
    </row>
    <row r="195" spans="1:3" ht="18.75" customHeight="1">
      <c r="A195" s="50"/>
      <c r="B195" s="50"/>
      <c r="C195" s="36"/>
    </row>
    <row r="196" spans="1:3" ht="35.25" customHeight="1">
      <c r="A196" s="50"/>
      <c r="B196" s="50"/>
      <c r="C196" s="36"/>
    </row>
    <row r="197" spans="1:3" ht="35.25" customHeight="1">
      <c r="A197" s="50"/>
      <c r="B197" s="50"/>
      <c r="C197" s="36"/>
    </row>
    <row r="198" spans="1:3" ht="19.5" customHeight="1">
      <c r="A198" s="50"/>
      <c r="B198" s="50"/>
      <c r="C198" s="36"/>
    </row>
    <row r="199" spans="1:3" ht="33" customHeight="1">
      <c r="A199" s="50"/>
      <c r="B199" s="50"/>
      <c r="C199" s="36"/>
    </row>
    <row r="200" spans="1:3" ht="35.25" customHeight="1">
      <c r="A200" s="51"/>
      <c r="B200" s="51"/>
      <c r="C200" s="36"/>
    </row>
  </sheetData>
  <sheetProtection/>
  <mergeCells count="128">
    <mergeCell ref="A93:B93"/>
    <mergeCell ref="A57:B57"/>
    <mergeCell ref="A97:B97"/>
    <mergeCell ref="A98:B98"/>
    <mergeCell ref="A99:B99"/>
    <mergeCell ref="A81:B81"/>
    <mergeCell ref="A89:B90"/>
    <mergeCell ref="A84:B84"/>
    <mergeCell ref="A86:B86"/>
    <mergeCell ref="A82:B82"/>
    <mergeCell ref="A63:A64"/>
    <mergeCell ref="A80:B80"/>
    <mergeCell ref="A94:B94"/>
    <mergeCell ref="A188:B188"/>
    <mergeCell ref="A146:B146"/>
    <mergeCell ref="A104:B104"/>
    <mergeCell ref="A138:B138"/>
    <mergeCell ref="A139:B139"/>
    <mergeCell ref="A85:B85"/>
    <mergeCell ref="A185:B185"/>
    <mergeCell ref="A189:B189"/>
    <mergeCell ref="A190:B190"/>
    <mergeCell ref="A153:B153"/>
    <mergeCell ref="A154:B154"/>
    <mergeCell ref="A181:B181"/>
    <mergeCell ref="A182:B182"/>
    <mergeCell ref="A183:B183"/>
    <mergeCell ref="A184:B184"/>
    <mergeCell ref="A186:B186"/>
    <mergeCell ref="A187:B187"/>
    <mergeCell ref="A196:B196"/>
    <mergeCell ref="A197:B197"/>
    <mergeCell ref="A198:B198"/>
    <mergeCell ref="A191:B191"/>
    <mergeCell ref="A192:B192"/>
    <mergeCell ref="A193:B193"/>
    <mergeCell ref="A194:B194"/>
    <mergeCell ref="A195:B195"/>
    <mergeCell ref="A95:B95"/>
    <mergeCell ref="A101:B101"/>
    <mergeCell ref="A114:B114"/>
    <mergeCell ref="A123:B123"/>
    <mergeCell ref="A119:B119"/>
    <mergeCell ref="A121:B121"/>
    <mergeCell ref="A102:B102"/>
    <mergeCell ref="A120:B120"/>
    <mergeCell ref="A111:B111"/>
    <mergeCell ref="A140:B140"/>
    <mergeCell ref="C87:C88"/>
    <mergeCell ref="C91:C92"/>
    <mergeCell ref="A106:B106"/>
    <mergeCell ref="A112:B112"/>
    <mergeCell ref="A91:B92"/>
    <mergeCell ref="C89:C90"/>
    <mergeCell ref="A117:B117"/>
    <mergeCell ref="A118:B118"/>
    <mergeCell ref="A100:B100"/>
    <mergeCell ref="A152:B152"/>
    <mergeCell ref="A141:B141"/>
    <mergeCell ref="A142:B142"/>
    <mergeCell ref="A143:B143"/>
    <mergeCell ref="A144:B144"/>
    <mergeCell ref="A147:B147"/>
    <mergeCell ref="A148:B148"/>
    <mergeCell ref="A149:B149"/>
    <mergeCell ref="A150:B150"/>
    <mergeCell ref="A151:B151"/>
    <mergeCell ref="A135:B135"/>
    <mergeCell ref="A122:B122"/>
    <mergeCell ref="A105:B105"/>
    <mergeCell ref="A115:B116"/>
    <mergeCell ref="A87:B88"/>
    <mergeCell ref="A103:B103"/>
    <mergeCell ref="A96:B96"/>
    <mergeCell ref="A133:B133"/>
    <mergeCell ref="A134:B134"/>
    <mergeCell ref="A113:B113"/>
    <mergeCell ref="A175:B175"/>
    <mergeCell ref="A179:B179"/>
    <mergeCell ref="A163:B163"/>
    <mergeCell ref="A173:B173"/>
    <mergeCell ref="A176:B176"/>
    <mergeCell ref="A172:B172"/>
    <mergeCell ref="A177:B177"/>
    <mergeCell ref="A171:B171"/>
    <mergeCell ref="A174:B174"/>
    <mergeCell ref="A158:B158"/>
    <mergeCell ref="A168:B168"/>
    <mergeCell ref="A169:B169"/>
    <mergeCell ref="A160:B161"/>
    <mergeCell ref="A162:B162"/>
    <mergeCell ref="A170:B170"/>
    <mergeCell ref="C160:C161"/>
    <mergeCell ref="A159:B159"/>
    <mergeCell ref="A110:B110"/>
    <mergeCell ref="A107:B109"/>
    <mergeCell ref="C107:C109"/>
    <mergeCell ref="C115:C116"/>
    <mergeCell ref="A132:B132"/>
    <mergeCell ref="A145:B145"/>
    <mergeCell ref="A155:B155"/>
    <mergeCell ref="A156:B156"/>
    <mergeCell ref="A199:B199"/>
    <mergeCell ref="A200:B200"/>
    <mergeCell ref="A128:B128"/>
    <mergeCell ref="A164:B164"/>
    <mergeCell ref="A165:B167"/>
    <mergeCell ref="A129:A131"/>
    <mergeCell ref="A157:B157"/>
    <mergeCell ref="A136:B136"/>
    <mergeCell ref="A137:B137"/>
    <mergeCell ref="A178:B178"/>
    <mergeCell ref="B7:C7"/>
    <mergeCell ref="A55:C55"/>
    <mergeCell ref="B9:C9"/>
    <mergeCell ref="B10:C10"/>
    <mergeCell ref="B11:C11"/>
    <mergeCell ref="N37:N40"/>
    <mergeCell ref="A14:C14"/>
    <mergeCell ref="A15:C15"/>
    <mergeCell ref="D51:E51"/>
    <mergeCell ref="B8:C8"/>
    <mergeCell ref="B1:C1"/>
    <mergeCell ref="B2:C2"/>
    <mergeCell ref="B3:C3"/>
    <mergeCell ref="B4:C4"/>
    <mergeCell ref="B5:C5"/>
    <mergeCell ref="B6:C6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64" r:id="rId1"/>
  <headerFooter differentFirst="1">
    <oddHeader>&amp;C&amp;"Times New Roman,обычный"&amp;14&amp;P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Гриценко</dc:creator>
  <cp:keywords/>
  <dc:description/>
  <cp:lastModifiedBy>Васильева Ольга Игоревна</cp:lastModifiedBy>
  <cp:lastPrinted>2016-10-06T07:29:34Z</cp:lastPrinted>
  <dcterms:created xsi:type="dcterms:W3CDTF">2011-12-19T14:01:17Z</dcterms:created>
  <dcterms:modified xsi:type="dcterms:W3CDTF">2016-10-06T07:29:40Z</dcterms:modified>
  <cp:category/>
  <cp:version/>
  <cp:contentType/>
  <cp:contentStatus/>
</cp:coreProperties>
</file>