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825" windowWidth="20115" windowHeight="7215"/>
  </bookViews>
  <sheets>
    <sheet name="на 1 января 2020 года" sheetId="3" r:id="rId1"/>
  </sheets>
  <definedNames>
    <definedName name="_xlnm._FilterDatabase" localSheetId="0" hidden="1">'на 1 января 2020 года'!$A$12:$R$271</definedName>
    <definedName name="_xlnm.Print_Titles" localSheetId="0">'на 1 января 2020 года'!$10:$12</definedName>
  </definedNames>
  <calcPr calcId="145621"/>
</workbook>
</file>

<file path=xl/calcChain.xml><?xml version="1.0" encoding="utf-8"?>
<calcChain xmlns="http://schemas.openxmlformats.org/spreadsheetml/2006/main">
  <c r="L49" i="3" l="1"/>
  <c r="M49" i="3"/>
  <c r="N49" i="3"/>
  <c r="L69" i="3" l="1"/>
  <c r="M69" i="3"/>
  <c r="N69" i="3"/>
  <c r="P69" i="3"/>
  <c r="Q69" i="3"/>
  <c r="O69" i="3"/>
  <c r="M259" i="3"/>
  <c r="M258" i="3" s="1"/>
  <c r="N259" i="3"/>
  <c r="N258" i="3" s="1"/>
  <c r="O259" i="3"/>
  <c r="O258" i="3" s="1"/>
  <c r="P259" i="3"/>
  <c r="P258" i="3" s="1"/>
  <c r="Q259" i="3"/>
  <c r="Q258" i="3" s="1"/>
  <c r="L259" i="3"/>
  <c r="L258" i="3" s="1"/>
  <c r="M216" i="3" l="1"/>
  <c r="N216" i="3"/>
  <c r="O216" i="3"/>
  <c r="P216" i="3"/>
  <c r="Q216" i="3"/>
  <c r="L216" i="3"/>
  <c r="M214" i="3"/>
  <c r="N214" i="3"/>
  <c r="O214" i="3"/>
  <c r="P214" i="3"/>
  <c r="Q214" i="3"/>
  <c r="L214" i="3"/>
  <c r="M210" i="3"/>
  <c r="M209" i="3" s="1"/>
  <c r="N210" i="3"/>
  <c r="N209" i="3" s="1"/>
  <c r="O210" i="3"/>
  <c r="O209" i="3" s="1"/>
  <c r="P210" i="3"/>
  <c r="P209" i="3" s="1"/>
  <c r="Q210" i="3"/>
  <c r="Q209" i="3" s="1"/>
  <c r="L210" i="3"/>
  <c r="L209" i="3" s="1"/>
  <c r="M203" i="3"/>
  <c r="M201" i="3" s="1"/>
  <c r="N203" i="3"/>
  <c r="N201" i="3" s="1"/>
  <c r="O203" i="3"/>
  <c r="O201" i="3" s="1"/>
  <c r="P203" i="3"/>
  <c r="P201" i="3" s="1"/>
  <c r="Q203" i="3"/>
  <c r="Q201" i="3" s="1"/>
  <c r="L203" i="3"/>
  <c r="L201" i="3" s="1"/>
  <c r="M199" i="3"/>
  <c r="N199" i="3"/>
  <c r="O199" i="3"/>
  <c r="P199" i="3"/>
  <c r="Q199" i="3"/>
  <c r="L199" i="3"/>
  <c r="M193" i="3"/>
  <c r="N193" i="3"/>
  <c r="O193" i="3"/>
  <c r="P193" i="3"/>
  <c r="Q193" i="3"/>
  <c r="L193" i="3"/>
  <c r="M197" i="3"/>
  <c r="N197" i="3"/>
  <c r="O197" i="3"/>
  <c r="P197" i="3"/>
  <c r="Q197" i="3"/>
  <c r="L197" i="3"/>
  <c r="M195" i="3"/>
  <c r="N195" i="3"/>
  <c r="O195" i="3"/>
  <c r="P195" i="3"/>
  <c r="Q195" i="3"/>
  <c r="L195" i="3"/>
  <c r="P191" i="3"/>
  <c r="Q191" i="3"/>
  <c r="O191" i="3"/>
  <c r="O190" i="3" s="1"/>
  <c r="Q202" i="3" l="1"/>
  <c r="O202" i="3"/>
  <c r="M202" i="3"/>
  <c r="L202" i="3"/>
  <c r="P202" i="3"/>
  <c r="N202" i="3"/>
  <c r="Q190" i="3"/>
  <c r="L190" i="3"/>
  <c r="P190" i="3"/>
  <c r="N190" i="3"/>
  <c r="M190" i="3"/>
  <c r="L165" i="3"/>
  <c r="M165" i="3"/>
  <c r="N165" i="3"/>
  <c r="N125" i="3"/>
  <c r="O125" i="3"/>
  <c r="P125" i="3"/>
  <c r="Q125" i="3"/>
  <c r="N93" i="3" l="1"/>
  <c r="N72" i="3"/>
  <c r="O72" i="3"/>
  <c r="P72" i="3"/>
  <c r="Q72" i="3"/>
  <c r="P67" i="3"/>
  <c r="Q67" i="3"/>
  <c r="O67" i="3"/>
  <c r="P49" i="3"/>
  <c r="P48" i="3" s="1"/>
  <c r="Q49" i="3"/>
  <c r="Q48" i="3" s="1"/>
  <c r="O49" i="3"/>
  <c r="O48" i="3" s="1"/>
  <c r="M48" i="3"/>
  <c r="N48" i="3"/>
  <c r="L48" i="3"/>
  <c r="N46" i="3" l="1"/>
  <c r="O46" i="3"/>
  <c r="P46" i="3"/>
  <c r="Q46" i="3"/>
  <c r="N43" i="3"/>
  <c r="O43" i="3"/>
  <c r="P43" i="3"/>
  <c r="Q43" i="3"/>
  <c r="N40" i="3"/>
  <c r="O40" i="3"/>
  <c r="P40" i="3"/>
  <c r="Q40" i="3"/>
  <c r="N25" i="3"/>
  <c r="N24" i="3" s="1"/>
  <c r="O25" i="3"/>
  <c r="O24" i="3" s="1"/>
  <c r="P25" i="3"/>
  <c r="P24" i="3" s="1"/>
  <c r="Q25" i="3"/>
  <c r="Q24" i="3" s="1"/>
  <c r="M264" i="3" l="1"/>
  <c r="M263" i="3" s="1"/>
  <c r="N264" i="3"/>
  <c r="N263" i="3" s="1"/>
  <c r="O264" i="3"/>
  <c r="O263" i="3" s="1"/>
  <c r="P264" i="3"/>
  <c r="P263" i="3" s="1"/>
  <c r="Q264" i="3"/>
  <c r="Q263" i="3" s="1"/>
  <c r="L264" i="3"/>
  <c r="L263" i="3" s="1"/>
  <c r="M257" i="3"/>
  <c r="N257" i="3"/>
  <c r="O257" i="3"/>
  <c r="P257" i="3"/>
  <c r="Q257" i="3"/>
  <c r="L257" i="3"/>
  <c r="M255" i="3"/>
  <c r="N255" i="3"/>
  <c r="O255" i="3"/>
  <c r="P255" i="3"/>
  <c r="Q255" i="3"/>
  <c r="L255" i="3"/>
  <c r="M253" i="3"/>
  <c r="N253" i="3"/>
  <c r="O253" i="3"/>
  <c r="P253" i="3"/>
  <c r="Q253" i="3"/>
  <c r="L253" i="3"/>
  <c r="M251" i="3"/>
  <c r="N251" i="3"/>
  <c r="O251" i="3"/>
  <c r="P251" i="3"/>
  <c r="Q251" i="3"/>
  <c r="L251" i="3"/>
  <c r="M249" i="3"/>
  <c r="N249" i="3"/>
  <c r="O249" i="3"/>
  <c r="P249" i="3"/>
  <c r="Q249" i="3"/>
  <c r="L249" i="3"/>
  <c r="M243" i="3"/>
  <c r="N243" i="3"/>
  <c r="O243" i="3"/>
  <c r="P243" i="3"/>
  <c r="Q243" i="3"/>
  <c r="L243" i="3"/>
  <c r="L242" i="3" s="1"/>
  <c r="M237" i="3"/>
  <c r="N237" i="3"/>
  <c r="O237" i="3"/>
  <c r="P237" i="3"/>
  <c r="Q237" i="3"/>
  <c r="L237" i="3"/>
  <c r="M235" i="3"/>
  <c r="N235" i="3"/>
  <c r="O235" i="3"/>
  <c r="P235" i="3"/>
  <c r="Q235" i="3"/>
  <c r="L235" i="3"/>
  <c r="M233" i="3"/>
  <c r="N233" i="3"/>
  <c r="O233" i="3"/>
  <c r="P233" i="3"/>
  <c r="Q233" i="3"/>
  <c r="L233" i="3"/>
  <c r="M231" i="3"/>
  <c r="N231" i="3"/>
  <c r="O231" i="3"/>
  <c r="P231" i="3"/>
  <c r="Q231" i="3"/>
  <c r="L231" i="3"/>
  <c r="M229" i="3"/>
  <c r="N229" i="3"/>
  <c r="O229" i="3"/>
  <c r="P229" i="3"/>
  <c r="Q229" i="3"/>
  <c r="L229" i="3"/>
  <c r="L228" i="3" s="1"/>
  <c r="M226" i="3"/>
  <c r="M225" i="3" s="1"/>
  <c r="N226" i="3"/>
  <c r="N225" i="3" s="1"/>
  <c r="O226" i="3"/>
  <c r="O225" i="3" s="1"/>
  <c r="P226" i="3"/>
  <c r="P225" i="3" s="1"/>
  <c r="Q226" i="3"/>
  <c r="Q225" i="3" s="1"/>
  <c r="L226" i="3"/>
  <c r="L225" i="3" s="1"/>
  <c r="M221" i="3"/>
  <c r="N221" i="3"/>
  <c r="O221" i="3"/>
  <c r="P221" i="3"/>
  <c r="Q221" i="3"/>
  <c r="L221" i="3"/>
  <c r="M219" i="3"/>
  <c r="N219" i="3"/>
  <c r="O219" i="3"/>
  <c r="P219" i="3"/>
  <c r="Q219" i="3"/>
  <c r="L219" i="3"/>
  <c r="Q242" i="3" l="1"/>
  <c r="M242" i="3"/>
  <c r="M228" i="3"/>
  <c r="P242" i="3"/>
  <c r="O242" i="3"/>
  <c r="N242" i="3"/>
  <c r="Q228" i="3"/>
  <c r="Q224" i="3" s="1"/>
  <c r="Q223" i="3" s="1"/>
  <c r="P228" i="3"/>
  <c r="P224" i="3" s="1"/>
  <c r="P223" i="3" s="1"/>
  <c r="O228" i="3"/>
  <c r="O224" i="3" s="1"/>
  <c r="O223" i="3" s="1"/>
  <c r="N228" i="3"/>
  <c r="N224" i="3" s="1"/>
  <c r="N223" i="3" s="1"/>
  <c r="L224" i="3"/>
  <c r="L223" i="3" s="1"/>
  <c r="Q218" i="3"/>
  <c r="O218" i="3"/>
  <c r="M218" i="3"/>
  <c r="L218" i="3"/>
  <c r="P218" i="3"/>
  <c r="N218" i="3"/>
  <c r="M224" i="3" l="1"/>
  <c r="M223" i="3" s="1"/>
  <c r="M173" i="3"/>
  <c r="N173" i="3"/>
  <c r="O173" i="3"/>
  <c r="P173" i="3"/>
  <c r="Q173" i="3"/>
  <c r="L173" i="3"/>
  <c r="M171" i="3" l="1"/>
  <c r="N171" i="3"/>
  <c r="O171" i="3"/>
  <c r="P171" i="3"/>
  <c r="Q171" i="3"/>
  <c r="L171" i="3"/>
  <c r="O165" i="3"/>
  <c r="P165" i="3"/>
  <c r="Q165" i="3"/>
  <c r="M163" i="3"/>
  <c r="N163" i="3"/>
  <c r="O163" i="3"/>
  <c r="P163" i="3"/>
  <c r="Q163" i="3"/>
  <c r="L163" i="3"/>
  <c r="M156" i="3"/>
  <c r="N156" i="3"/>
  <c r="O156" i="3"/>
  <c r="P156" i="3"/>
  <c r="Q156" i="3"/>
  <c r="L156" i="3"/>
  <c r="L152" i="3"/>
  <c r="M152" i="3"/>
  <c r="N152" i="3"/>
  <c r="O152" i="3"/>
  <c r="P152" i="3"/>
  <c r="Q152" i="3"/>
  <c r="M153" i="3"/>
  <c r="N153" i="3"/>
  <c r="O153" i="3"/>
  <c r="P153" i="3"/>
  <c r="Q153" i="3"/>
  <c r="L153" i="3"/>
  <c r="M149" i="3"/>
  <c r="N149" i="3"/>
  <c r="O149" i="3"/>
  <c r="P149" i="3"/>
  <c r="Q149" i="3"/>
  <c r="L149" i="3"/>
  <c r="M147" i="3"/>
  <c r="M138" i="3" s="1"/>
  <c r="N147" i="3"/>
  <c r="N138" i="3" s="1"/>
  <c r="O147" i="3"/>
  <c r="O138" i="3" s="1"/>
  <c r="P147" i="3"/>
  <c r="P138" i="3" s="1"/>
  <c r="Q147" i="3"/>
  <c r="Q138" i="3" s="1"/>
  <c r="L147" i="3"/>
  <c r="L138" i="3" s="1"/>
  <c r="M136" i="3"/>
  <c r="M135" i="3" s="1"/>
  <c r="N136" i="3"/>
  <c r="N135" i="3" s="1"/>
  <c r="O136" i="3"/>
  <c r="O135" i="3" s="1"/>
  <c r="P136" i="3"/>
  <c r="P135" i="3" s="1"/>
  <c r="Q136" i="3"/>
  <c r="Q135" i="3" s="1"/>
  <c r="L136" i="3"/>
  <c r="L135" i="3" s="1"/>
  <c r="M132" i="3"/>
  <c r="N132" i="3"/>
  <c r="O132" i="3"/>
  <c r="P132" i="3"/>
  <c r="Q132" i="3"/>
  <c r="L132" i="3"/>
  <c r="M127" i="3"/>
  <c r="N127" i="3"/>
  <c r="O127" i="3"/>
  <c r="P127" i="3"/>
  <c r="Q127" i="3"/>
  <c r="L127" i="3"/>
  <c r="M125" i="3"/>
  <c r="L125" i="3"/>
  <c r="M122" i="3"/>
  <c r="N122" i="3"/>
  <c r="O122" i="3"/>
  <c r="P122" i="3"/>
  <c r="Q122" i="3"/>
  <c r="L122" i="3"/>
  <c r="M121" i="3" l="1"/>
  <c r="Q121" i="3"/>
  <c r="O121" i="3"/>
  <c r="L121" i="3"/>
  <c r="P121" i="3"/>
  <c r="N121" i="3"/>
  <c r="M119" i="3"/>
  <c r="M118" i="3" s="1"/>
  <c r="N119" i="3"/>
  <c r="N118" i="3" s="1"/>
  <c r="O119" i="3"/>
  <c r="O118" i="3" s="1"/>
  <c r="P119" i="3"/>
  <c r="P118" i="3" s="1"/>
  <c r="Q119" i="3"/>
  <c r="Q118" i="3" s="1"/>
  <c r="L119" i="3"/>
  <c r="L118" i="3" s="1"/>
  <c r="N116" i="3"/>
  <c r="O116" i="3"/>
  <c r="P116" i="3"/>
  <c r="Q116" i="3"/>
  <c r="M113" i="3"/>
  <c r="N113" i="3"/>
  <c r="O113" i="3"/>
  <c r="P113" i="3"/>
  <c r="Q113" i="3"/>
  <c r="L113" i="3"/>
  <c r="M116" i="3"/>
  <c r="L116" i="3"/>
  <c r="M110" i="3"/>
  <c r="O110" i="3"/>
  <c r="P110" i="3"/>
  <c r="Q110" i="3"/>
  <c r="L110" i="3"/>
  <c r="M107" i="3"/>
  <c r="N107" i="3"/>
  <c r="N106" i="3" s="1"/>
  <c r="O107" i="3"/>
  <c r="O106" i="3" s="1"/>
  <c r="P107" i="3"/>
  <c r="P106" i="3" s="1"/>
  <c r="Q107" i="3"/>
  <c r="L107" i="3"/>
  <c r="L106" i="3" s="1"/>
  <c r="N104" i="3"/>
  <c r="O104" i="3"/>
  <c r="P104" i="3"/>
  <c r="Q104" i="3"/>
  <c r="M104" i="3"/>
  <c r="L104" i="3"/>
  <c r="N92" i="3"/>
  <c r="O92" i="3"/>
  <c r="P92" i="3"/>
  <c r="Q92" i="3"/>
  <c r="M93" i="3"/>
  <c r="M92" i="3" s="1"/>
  <c r="L93" i="3"/>
  <c r="L92" i="3" s="1"/>
  <c r="M89" i="3"/>
  <c r="M88" i="3" s="1"/>
  <c r="N89" i="3"/>
  <c r="N88" i="3" s="1"/>
  <c r="O89" i="3"/>
  <c r="O88" i="3" s="1"/>
  <c r="P89" i="3"/>
  <c r="P88" i="3" s="1"/>
  <c r="Q89" i="3"/>
  <c r="Q88" i="3" s="1"/>
  <c r="L89" i="3"/>
  <c r="L88" i="3" s="1"/>
  <c r="M81" i="3"/>
  <c r="M80" i="3" s="1"/>
  <c r="N81" i="3"/>
  <c r="N80" i="3" s="1"/>
  <c r="O81" i="3"/>
  <c r="O80" i="3" s="1"/>
  <c r="P81" i="3"/>
  <c r="P80" i="3" s="1"/>
  <c r="Q81" i="3"/>
  <c r="Q80" i="3" s="1"/>
  <c r="L81" i="3"/>
  <c r="L80" i="3" s="1"/>
  <c r="M78" i="3"/>
  <c r="M77" i="3" s="1"/>
  <c r="N78" i="3"/>
  <c r="N77" i="3" s="1"/>
  <c r="O78" i="3"/>
  <c r="O77" i="3" s="1"/>
  <c r="P78" i="3"/>
  <c r="P77" i="3" s="1"/>
  <c r="Q78" i="3"/>
  <c r="Q77" i="3" s="1"/>
  <c r="L78" i="3"/>
  <c r="L77" i="3" s="1"/>
  <c r="M75" i="3"/>
  <c r="M74" i="3" s="1"/>
  <c r="N75" i="3"/>
  <c r="N74" i="3" s="1"/>
  <c r="O75" i="3"/>
  <c r="O74" i="3" s="1"/>
  <c r="P75" i="3"/>
  <c r="P74" i="3" s="1"/>
  <c r="Q75" i="3"/>
  <c r="Q74" i="3" s="1"/>
  <c r="L75" i="3"/>
  <c r="L74" i="3" s="1"/>
  <c r="M72" i="3"/>
  <c r="M71" i="3" s="1"/>
  <c r="N71" i="3"/>
  <c r="O71" i="3"/>
  <c r="P71" i="3"/>
  <c r="Q71" i="3"/>
  <c r="L72" i="3"/>
  <c r="L71" i="3" s="1"/>
  <c r="M67" i="3"/>
  <c r="N67" i="3"/>
  <c r="L67" i="3"/>
  <c r="M65" i="3"/>
  <c r="N65" i="3"/>
  <c r="O65" i="3"/>
  <c r="P65" i="3"/>
  <c r="Q65" i="3"/>
  <c r="L65" i="3"/>
  <c r="M62" i="3"/>
  <c r="N62" i="3"/>
  <c r="O62" i="3"/>
  <c r="P62" i="3"/>
  <c r="Q62" i="3"/>
  <c r="L62" i="3"/>
  <c r="L61" i="3" s="1"/>
  <c r="M61" i="3" l="1"/>
  <c r="Q87" i="3"/>
  <c r="O87" i="3"/>
  <c r="M106" i="3"/>
  <c r="P87" i="3"/>
  <c r="N87" i="3"/>
  <c r="Q106" i="3"/>
  <c r="Q61" i="3"/>
  <c r="P61" i="3"/>
  <c r="O61" i="3"/>
  <c r="N61" i="3"/>
  <c r="Q112" i="3"/>
  <c r="O112" i="3"/>
  <c r="O103" i="3" s="1"/>
  <c r="M87" i="3"/>
  <c r="L112" i="3"/>
  <c r="L103" i="3" s="1"/>
  <c r="P112" i="3"/>
  <c r="P103" i="3" s="1"/>
  <c r="N112" i="3"/>
  <c r="N103" i="3" s="1"/>
  <c r="M112" i="3"/>
  <c r="M103" i="3" s="1"/>
  <c r="L87" i="3"/>
  <c r="M59" i="3"/>
  <c r="N59" i="3"/>
  <c r="O59" i="3"/>
  <c r="P59" i="3"/>
  <c r="Q59" i="3"/>
  <c r="L59" i="3"/>
  <c r="M57" i="3"/>
  <c r="N57" i="3"/>
  <c r="O57" i="3"/>
  <c r="P57" i="3"/>
  <c r="Q57" i="3"/>
  <c r="L57" i="3"/>
  <c r="M52" i="3"/>
  <c r="N52" i="3"/>
  <c r="O52" i="3"/>
  <c r="P52" i="3"/>
  <c r="Q52" i="3"/>
  <c r="L52" i="3"/>
  <c r="M54" i="3"/>
  <c r="N54" i="3"/>
  <c r="O54" i="3"/>
  <c r="P54" i="3"/>
  <c r="Q54" i="3"/>
  <c r="L54" i="3"/>
  <c r="N35" i="3"/>
  <c r="N34" i="3" s="1"/>
  <c r="O35" i="3"/>
  <c r="O34" i="3" s="1"/>
  <c r="P35" i="3"/>
  <c r="P34" i="3" s="1"/>
  <c r="Q35" i="3"/>
  <c r="Q34" i="3" s="1"/>
  <c r="M46" i="3"/>
  <c r="L46" i="3"/>
  <c r="M43" i="3"/>
  <c r="L43" i="3"/>
  <c r="M40" i="3"/>
  <c r="L40" i="3"/>
  <c r="M35" i="3"/>
  <c r="L35" i="3"/>
  <c r="M25" i="3"/>
  <c r="M24" i="3" s="1"/>
  <c r="L25" i="3"/>
  <c r="L24" i="3" s="1"/>
  <c r="Q103" i="3" l="1"/>
  <c r="Q56" i="3"/>
  <c r="O56" i="3"/>
  <c r="M56" i="3"/>
  <c r="L56" i="3"/>
  <c r="P56" i="3"/>
  <c r="N56" i="3"/>
  <c r="L34" i="3"/>
  <c r="Q51" i="3"/>
  <c r="O51" i="3"/>
  <c r="M51" i="3"/>
  <c r="M34" i="3"/>
  <c r="L51" i="3"/>
  <c r="P51" i="3"/>
  <c r="N51" i="3"/>
  <c r="M18" i="3" l="1"/>
  <c r="N18" i="3"/>
  <c r="O18" i="3"/>
  <c r="P18" i="3"/>
  <c r="Q18" i="3"/>
  <c r="L18" i="3"/>
  <c r="N16" i="3"/>
  <c r="N15" i="3" s="1"/>
  <c r="O16" i="3"/>
  <c r="O15" i="3" s="1"/>
  <c r="P16" i="3"/>
  <c r="P15" i="3" s="1"/>
  <c r="Q16" i="3"/>
  <c r="Q15" i="3" s="1"/>
  <c r="M16" i="3"/>
  <c r="M15" i="3" s="1"/>
  <c r="M14" i="3" s="1"/>
  <c r="M13" i="3" s="1"/>
  <c r="M270" i="3" s="1"/>
  <c r="L16" i="3"/>
  <c r="L15" i="3" s="1"/>
  <c r="L14" i="3" s="1"/>
  <c r="L13" i="3" s="1"/>
  <c r="L270" i="3" s="1"/>
  <c r="P14" i="3" l="1"/>
  <c r="N14" i="3"/>
  <c r="N13" i="3" s="1"/>
  <c r="N270" i="3" s="1"/>
  <c r="Q14" i="3"/>
  <c r="O14" i="3"/>
  <c r="Q13" i="3" l="1"/>
  <c r="Q270" i="3" s="1"/>
  <c r="P13" i="3"/>
  <c r="P270" i="3" s="1"/>
  <c r="O13" i="3"/>
  <c r="O270" i="3" s="1"/>
</calcChain>
</file>

<file path=xl/sharedStrings.xml><?xml version="1.0" encoding="utf-8"?>
<sst xmlns="http://schemas.openxmlformats.org/spreadsheetml/2006/main" count="2635" uniqueCount="423">
  <si>
    <t>РЕЕСТР</t>
  </si>
  <si>
    <t>источников доходов бюджета муниципального образования Темрюкский район</t>
  </si>
  <si>
    <t>Финансовый орган</t>
  </si>
  <si>
    <t>Наименование публично-правового образования</t>
  </si>
  <si>
    <t>Единица измерения</t>
  </si>
  <si>
    <t>Наименование группы источников доходов бюджетов/наименование источника доходов бюджета</t>
  </si>
  <si>
    <t>Код классификации доходов бюджетов</t>
  </si>
  <si>
    <t>Код главного администратора доходов местного бюджета</t>
  </si>
  <si>
    <t>код вида доходов бюджетов</t>
  </si>
  <si>
    <t>группа доходов</t>
  </si>
  <si>
    <t>подгруппа доходов</t>
  </si>
  <si>
    <t>статья доходов</t>
  </si>
  <si>
    <t>подстатья доходов</t>
  </si>
  <si>
    <t>элемент доходов</t>
  </si>
  <si>
    <t>код подвида доходов бюджета</t>
  </si>
  <si>
    <t>группа подвида доходов бюджетов</t>
  </si>
  <si>
    <t>аналитическая группа подвида доходов бюджетов</t>
  </si>
  <si>
    <t>Наименование кода классификации доходов бюджетов</t>
  </si>
  <si>
    <t>Финансовое управление МО Темрюкский район</t>
  </si>
  <si>
    <t>Темрюкский район</t>
  </si>
  <si>
    <t>тыс.рублей</t>
  </si>
  <si>
    <t>08</t>
  </si>
  <si>
    <t>0000</t>
  </si>
  <si>
    <t>01</t>
  </si>
  <si>
    <t>07</t>
  </si>
  <si>
    <t>150</t>
  </si>
  <si>
    <t>Администрация МО Темрюкский район</t>
  </si>
  <si>
    <t>35</t>
  </si>
  <si>
    <t>902</t>
  </si>
  <si>
    <t>1</t>
  </si>
  <si>
    <t>Налоговые и неналоговые доходы/ доходы от использования имущества,находящегося в государственной и муниципальной собственности</t>
  </si>
  <si>
    <t>11</t>
  </si>
  <si>
    <t>050</t>
  </si>
  <si>
    <t>05</t>
  </si>
  <si>
    <t>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</si>
  <si>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</si>
  <si>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02</t>
  </si>
  <si>
    <t>085</t>
  </si>
  <si>
    <t>03</t>
  </si>
  <si>
    <t>Проценты, полученные от предоставления бюджетных кредитов внутри страны за счет средств бюджетов муниципальных районов</t>
  </si>
  <si>
    <t>013</t>
  </si>
  <si>
    <t>10</t>
  </si>
  <si>
    <t>025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</si>
  <si>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учреждений)*</t>
  </si>
  <si>
    <t>035</t>
  </si>
  <si>
    <t>Доходы  от  сдачи  в  аренду  имущества,  находящегося  в  оперативном управлении  органов  управления  муниципальных районов  и созданных ими учреждений (за исключением имущества муниципальных бюджетных и автономных учреждений)*</t>
  </si>
  <si>
    <t>313</t>
  </si>
  <si>
    <t>13</t>
  </si>
  <si>
    <t>015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</si>
  <si>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</si>
  <si>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09</t>
  </si>
  <si>
    <t>045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</si>
  <si>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</si>
  <si>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130</t>
  </si>
  <si>
    <t>995</t>
  </si>
  <si>
    <t>Прочие доходы от оказания платных услуг (работ) получателями средств бюджетов муниципальных районов</t>
  </si>
  <si>
    <t>Прочие доходы от компенсации затрат  бюджетов муниципальных районов*</t>
  </si>
  <si>
    <t>Налоговые и неналоговые доходы/ доходы от продажи материальных и нематериальных активов</t>
  </si>
  <si>
    <t>14</t>
  </si>
  <si>
    <t>410</t>
  </si>
  <si>
    <t>Доходы  от продажи квартир, находящихся в собственности муниципальных районов</t>
  </si>
  <si>
    <t>052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</si>
  <si>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</si>
  <si>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440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</si>
  <si>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</si>
  <si>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04</t>
  </si>
  <si>
    <t>06</t>
  </si>
  <si>
    <t>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</si>
  <si>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учреждений)*</t>
  </si>
  <si>
    <t>15</t>
  </si>
  <si>
    <t>140</t>
  </si>
  <si>
    <t>Налоговые и неналоговые доходы/ штрафы, санкции,возмещение ущерба</t>
  </si>
  <si>
    <t>16</t>
  </si>
  <si>
    <t>21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</si>
  <si>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</si>
  <si>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23</t>
  </si>
  <si>
    <t>051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</si>
  <si>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муниципальных районов</t>
  </si>
  <si>
    <t>25</t>
  </si>
  <si>
    <t>000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</si>
  <si>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</si>
  <si>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030</t>
  </si>
  <si>
    <t>33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</si>
  <si>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 нужд для нужд муниципальных районов</t>
  </si>
  <si>
    <t>Суммы по искам о возмещении вреда, причиненного окружающей среде, подлежащие зачислению в бюджеты муниципальных районов</t>
  </si>
  <si>
    <t>040</t>
  </si>
  <si>
    <t>90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</si>
  <si>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</si>
  <si>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Налоговые и неналоговые доходы/прочие неналоговые доходы</t>
  </si>
  <si>
    <t>17</t>
  </si>
  <si>
    <t>180</t>
  </si>
  <si>
    <t>Невыясненные поступления, зачисляемые в  бюджеты муниципальных районов</t>
  </si>
  <si>
    <t>Прочие неналоговые доходы  бюджетов муниципальных районов*</t>
  </si>
  <si>
    <t>Безвозмездные поступления/безвозмездные поступления от других бюджетов бюджетной системы Россиийской Федерации</t>
  </si>
  <si>
    <t>2</t>
  </si>
  <si>
    <t>077</t>
  </si>
  <si>
    <t>Субсидии бюджетам муниципальных районов на софинансирование капитальных вложений в объекты муниципальной собственности</t>
  </si>
  <si>
    <t>999</t>
  </si>
  <si>
    <t>Прочие субсидии бюджетам муниципальных районов</t>
  </si>
  <si>
    <t>024</t>
  </si>
  <si>
    <t>Субвенции бюджетам муниципальных районов на выполнение передаваемых полномочий субъектов Российской Федерации</t>
  </si>
  <si>
    <t>014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</si>
  <si>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</si>
  <si>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081</t>
  </si>
  <si>
    <t>010</t>
  </si>
  <si>
    <t>020</t>
  </si>
  <si>
    <t>Безвозмездные поступления / возврат остатков субсидий, субвенций и иных межбюджетных трасфертов, имеющих целевое назначение,прошлых лет</t>
  </si>
  <si>
    <t>19</t>
  </si>
  <si>
    <t>905</t>
  </si>
  <si>
    <t>Финансовое управление администрации МО Темрюкский район</t>
  </si>
  <si>
    <t>Контрольно-счетная палата МО Темрюкский район</t>
  </si>
  <si>
    <t>910</t>
  </si>
  <si>
    <t>924</t>
  </si>
  <si>
    <t>Управление капитального строительства и топливно-энергетического комплекса администрации МО Темрюкский район</t>
  </si>
  <si>
    <t>925</t>
  </si>
  <si>
    <t>Управление образованием администрации МО Темрюкский район</t>
  </si>
  <si>
    <t>029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</si>
  <si>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</si>
  <si>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Управление культуры администрации МО Темрюкский район</t>
  </si>
  <si>
    <t>926</t>
  </si>
  <si>
    <t>Отдел по физической культуре и спорту администрации МО Темрюкский район</t>
  </si>
  <si>
    <t>929</t>
  </si>
  <si>
    <t>Отдел по делам молодежи администрации МО Темрюкский район</t>
  </si>
  <si>
    <t>934</t>
  </si>
  <si>
    <t>Управление по вопросам семьи и детства администрации МО Темрюкский район</t>
  </si>
  <si>
    <t>953</t>
  </si>
  <si>
    <t>027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</si>
  <si>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</si>
  <si>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</si>
  <si>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участков*</t>
  </si>
  <si>
    <t>Администрация Темрюкского городского поселения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</si>
  <si>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поселений*</t>
  </si>
  <si>
    <t>048</t>
  </si>
  <si>
    <t>Плата за выбросы загрязняющих веществ в атмосферный воздух стационарными объектами</t>
  </si>
  <si>
    <t xml:space="preserve"> Плата  за  сбросы   загрязняющих веществ  в водные объекты</t>
  </si>
  <si>
    <t xml:space="preserve"> Плата  за  выбросы  загрязняющих
 веществ,    образующихся     при
 сжигании на факельных установках
 и  (или)  рассеивании  попутного
 нефтяного газа
</t>
  </si>
  <si>
    <t>Налоговые и неналоговые доходы/ платежи при пользовании природными ресурсами</t>
  </si>
  <si>
    <t xml:space="preserve"> Денежные взыскания  (штрафы)  за
 нарушение       законодательства
 Российской Федерации о недрах
</t>
  </si>
  <si>
    <t>43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</si>
  <si>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</si>
  <si>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076</t>
  </si>
  <si>
    <t>Федеральное агенство по рыболовству</t>
  </si>
  <si>
    <t>Федеральная служба по ветеринарному и фитосанитарному надзору</t>
  </si>
  <si>
    <t>100</t>
  </si>
  <si>
    <t>Налоговые и неналоговые доходы/ налоги на товары (работы, услуги), реализуемые на территории Российской Федерации</t>
  </si>
  <si>
    <t>230</t>
  </si>
  <si>
    <t>110</t>
  </si>
  <si>
    <t>Федеральное казаначейство</t>
  </si>
  <si>
    <t>240</t>
  </si>
  <si>
    <t xml:space="preserve"> Доходы  от  уплаты    акцизов на моторные масла для  дизельных  и (или)     карбюраторных (инжекторных)        двигателей, подлежащие  распределению  между бюджетами  субъектов  Российской
 Федерации и местными бюджетами с
 учетом  установленных
 дифференцированных    нормативов
 отчислений в местные бюджеты
</t>
  </si>
  <si>
    <t>250</t>
  </si>
  <si>
    <t xml:space="preserve"> Доходы  от  уплаты    акцизов на
 автомобильный бензин, подлежащие
 распределению  между   бюджетами
 субъектов Российской Федерации и
 местными  бюджетами   с   учетом
 установленных дифференцированных
 нормативов отчислений в  местные
 бюджеты
</t>
  </si>
  <si>
    <t>260</t>
  </si>
  <si>
    <t xml:space="preserve"> Доходы  от  уплаты    акцизов на
 прямогонный  бензин,  подлежащие
 распределению  между   бюджетами
 субъектов Российской Федерации и
 местными  бюджетами   с   учетом
 установленных дифференцированных
 нормативов отчислений в  местные
 бюджеты
</t>
  </si>
  <si>
    <t>106</t>
  </si>
  <si>
    <t>Федеральная служба по  надзору в сфере транспорта</t>
  </si>
  <si>
    <t>141</t>
  </si>
  <si>
    <t xml:space="preserve"> Денежные взыскания  (штрафы)  за административные  правонарушения в    области    государственного регулирования     производства и оборота    этилового     спирта, алкогольной,    спиртосодержащей
 продукции
</t>
  </si>
  <si>
    <t>Федеральная служба по  надзору в сфере защиты прав потребителей и благополучия человека</t>
  </si>
  <si>
    <t xml:space="preserve"> Денежные взыскания  (штрафы)  за нарушение     законодательства в области охраны окружающей среды</t>
  </si>
  <si>
    <t>28</t>
  </si>
  <si>
    <t xml:space="preserve"> Денежные взыскания  (штрафы)  за нарушение     законодательства в области     обеспечения санитарно-эпидемиологического благополучия          человека и законодательства в сфере  защиты прав потребителей
</t>
  </si>
  <si>
    <t>160</t>
  </si>
  <si>
    <t>Федеральная служба по регулированию алкогольного рынка</t>
  </si>
  <si>
    <t>161</t>
  </si>
  <si>
    <t xml:space="preserve"> Денежные взыскания  (штрафы)  за нарушение       законодательства Российской   Федерации о контрактной  системе   в   сфере закупок  товаров,  работ,  услуг
 для обеспечения  государственных
 и муниципальных  нужд  для  нужд муниципальных районов
</t>
  </si>
  <si>
    <t>Федеральная антимонопольная служба</t>
  </si>
  <si>
    <t>177</t>
  </si>
  <si>
    <t>Министерство РФ по делам гражданской обороны,чрезвычайным ситуациям и ликвидации последствий стихийных бедствий</t>
  </si>
  <si>
    <t>182</t>
  </si>
  <si>
    <t>012</t>
  </si>
  <si>
    <t xml:space="preserve"> Налог на прибыль организаций (за исключением    консолидированных
 групп       налогоплательщиков),
 зачисляемый в бюджеты  субъектов
 Российской Федерации
</t>
  </si>
  <si>
    <t>Федеральная налоговая служба</t>
  </si>
  <si>
    <t>011</t>
  </si>
  <si>
    <t>021</t>
  </si>
  <si>
    <t>Налоговые и неналоговые доходы/ налоги на совокупный доход</t>
  </si>
  <si>
    <t>Единый налог на вмененный доход для отдельных видов деятельности</t>
  </si>
  <si>
    <t xml:space="preserve"> Единый налог на вмененный  доход
 для отдельных видов деятельности
 (за налоговые периоды,  истекшие
 до 1 января 2011 года)
</t>
  </si>
  <si>
    <t>Единый сельскохозяйственный налог</t>
  </si>
  <si>
    <t>Налог, взимаемый в связи с применением патентной системы налогообложения, зачисляемый в бюджеты муниципальных районов</t>
  </si>
  <si>
    <t xml:space="preserve"> Государственная пошлина по делам, рассматриваемым  в  судах общей    юрисдикции,    мировыми судьями     (за      исключением Верховного    Суда    Российской Федерации)
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</si>
  <si>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</si>
  <si>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188</t>
  </si>
  <si>
    <t>Министерство внутренних дел Российской Федерации</t>
  </si>
  <si>
    <t xml:space="preserve"> Денежные  взыскания   (штрафы) и иные суммы, взыскиваемые с  лиц, виновных в   совершении преступлений,  и  в   возмещение ущерба имуществу, зачисляемые  в бюджеты муниципальных районов
</t>
  </si>
  <si>
    <t xml:space="preserve">Денежные взыскания  (штрафы)  за  нарушение     законодательства в области  обеспечения  санитарно-эпидемиологического  благополучия человека и  законодательства в сфере  защиты прав потребителей
</t>
  </si>
  <si>
    <t>30</t>
  </si>
  <si>
    <t xml:space="preserve"> Денежные взыскания  (штрафы)  за нарушение    правил перевозки крупногабаритных и  тяжеловесных грузов по автомобильным  дорогам общего   пользования    местного значения муниципальных районов
</t>
  </si>
  <si>
    <t xml:space="preserve"> Прочие    денежные     взыскания (штрафы)  за    правонарушения в области дорожного движения
</t>
  </si>
  <si>
    <t>321</t>
  </si>
  <si>
    <t>Федеральная служба государственной регистрации, кадастра и картографии</t>
  </si>
  <si>
    <t>060</t>
  </si>
  <si>
    <t xml:space="preserve">Денежные взыскания  (штрафы)  за нарушение  земельного законодательства
</t>
  </si>
  <si>
    <t>816</t>
  </si>
  <si>
    <t xml:space="preserve"> Денежные взыскания  (штрафы)  за нарушение законодательства Российской Федерации о контрактной  системе   в   сфере закупок  товаров,  работ,  услуг для обеспечения государственных и муниципальных  нужд  для  нужд муниципальных районов
</t>
  </si>
  <si>
    <t>Министерство экономики Краснодарского края</t>
  </si>
  <si>
    <t>819</t>
  </si>
  <si>
    <t>Министерство сельского хозяйства и перерабатывающей промышленности Краснодарского края</t>
  </si>
  <si>
    <t>821</t>
  </si>
  <si>
    <t>51</t>
  </si>
  <si>
    <t xml:space="preserve"> Денежные   взыскания   (штрафы), установленные законами субъектов Российской   Федерации за несоблюдение  муниципальных правовых  актов,   зачисляемые в бюджеты муниципальных районов
</t>
  </si>
  <si>
    <t>Департамент имущественных отношений Краснодарского края</t>
  </si>
  <si>
    <t>830</t>
  </si>
  <si>
    <t>Министерство труда и социального развития Краснодарского края</t>
  </si>
  <si>
    <t>833</t>
  </si>
  <si>
    <t>854</t>
  </si>
  <si>
    <t>Министерство природных ресурсов Краснодарского края</t>
  </si>
  <si>
    <t>992</t>
  </si>
  <si>
    <t>* По видам и подвидам доходов, входящим в соответствующий группировочный код бюджетной классификации, зачисляемым в бюджет муниципального образования Темрюкский район в соответствии с законодательством Российской Федерации</t>
  </si>
  <si>
    <t>Начальник отдела отраслевого финансирования и доходов бюджета</t>
  </si>
  <si>
    <t>Т.В. Грызунок</t>
  </si>
  <si>
    <t>Исполнитель Гриценко Марина Николаевна</t>
  </si>
  <si>
    <t>5-19-60</t>
  </si>
  <si>
    <t xml:space="preserve"> Денежные взыскания  (штрафы)  за нарушение    законодательства в области охраны окружающей среды
</t>
  </si>
  <si>
    <t xml:space="preserve"> Денежные взыскания  (штрафы)  за нарушение       законодательства Российской Федерации об охране и использовании животного мира
</t>
  </si>
  <si>
    <t xml:space="preserve"> Денежные взыскания  (штрафы)  за  нарушение земельного  законодательства
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</si>
  <si>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</si>
  <si>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</si>
  <si>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20</t>
  </si>
  <si>
    <t>29</t>
  </si>
  <si>
    <t>082</t>
  </si>
  <si>
    <t>60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</si>
  <si>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</si>
  <si>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</si>
  <si>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участков*</t>
  </si>
  <si>
    <t>40</t>
  </si>
  <si>
    <t>064</t>
  </si>
  <si>
    <t>Возврат остатков субсидий на государственную поддержку малого и среднего предпринимательства, включая крестьянские (фермерские) хозяйства,  из бюджетов муниципальных районов</t>
  </si>
  <si>
    <t>908</t>
  </si>
  <si>
    <t>Отдел внутреннего финансового контроля администрации муниципального образования Темрюкский район</t>
  </si>
  <si>
    <t>519</t>
  </si>
  <si>
    <t>Субсидия бюджетам муниципальных районов на поддержку отрасли культуры</t>
  </si>
  <si>
    <t>840</t>
  </si>
  <si>
    <t>Государственная жилищная инспекция Краснодарского края</t>
  </si>
  <si>
    <t xml:space="preserve"> Плата  за   размещение   отходов
 производства
</t>
  </si>
  <si>
    <t xml:space="preserve"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 
</t>
  </si>
  <si>
    <t>189</t>
  </si>
  <si>
    <t>Денежные взыскания (штрафы) за нарушение законодательства Российской Федерации об охране и использовании животного мира</t>
  </si>
  <si>
    <t>Субсидии бюджетам муниципальных районов на реализацию мероприятий по обеспечению жильем молодых семей</t>
  </si>
  <si>
    <t>002</t>
  </si>
  <si>
    <t>Дотации бюджетам муниципальных районов на поддержку мер по обеспечению сбалансированности бюджетов</t>
  </si>
  <si>
    <t>041</t>
  </si>
  <si>
    <t>042</t>
  </si>
  <si>
    <t>070</t>
  </si>
  <si>
    <t>Федеральная служба безопасности Российской Федерации</t>
  </si>
  <si>
    <t>497</t>
  </si>
  <si>
    <t>Показатели прогноза доходов бюджета на 2021 год</t>
  </si>
  <si>
    <t>Наименование главного администратора доходов муниципального образования Темрюкский район</t>
  </si>
  <si>
    <t>на 1 января 2020 года</t>
  </si>
  <si>
    <t>Показатель кассовых поступлений в 2019 году (по состоянию на 1 октября 2019) в местный бюджет</t>
  </si>
  <si>
    <t>Оценка исполнения 2019 года</t>
  </si>
  <si>
    <t>Показатели прогноза доходов бюджета на 2022 год</t>
  </si>
  <si>
    <t>Показатели прогноза доходов в 2019 году в соответствии с решением № 671 от 24 сентября 2019 года "О внесении изменений в решение LXVI сессии Совета муниципального образования Темрюкский район VI созыва от 20 ноября 2018 года № 536
«О бюджете муниципального образования Темрюкский район 
на 2019 год и на плановый период 2020 и 2021 годов»
 ( по состоянию на 1 октября 2019 года)</t>
  </si>
  <si>
    <t>НАЛОГОВЫЕ И НЕНАЛОГОВЫЕ ДОХОДЫ</t>
  </si>
  <si>
    <t>НАЛОГИ НА ПРИБЫЛЬ, ДОХОДЫ</t>
  </si>
  <si>
    <t>Налог на прибыль организаций</t>
  </si>
  <si>
    <t>00</t>
  </si>
  <si>
    <t>Налог на прибыль организаций, зачисляемый в бюджеты бюджетной системы Российской Федерации по соответствующим ставкам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</si>
  <si>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</si>
  <si>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</si>
  <si>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</si>
  <si>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</si>
  <si>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</si>
  <si>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</si>
  <si>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</si>
  <si>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</si>
  <si>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231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</si>
  <si>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</si>
  <si>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241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</si>
  <si>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</si>
  <si>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251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</si>
  <si>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</si>
  <si>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261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</si>
  <si>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</si>
  <si>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НАЛОГИ НА СОВОКУПНЫЙ ДОХОД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</si>
  <si>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</si>
  <si>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</si>
  <si>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</si>
  <si>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</si>
  <si>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Единый сельскохозяйственный налог (за налоговые периоды, истекшие до 1 января 2011 года)</t>
  </si>
  <si>
    <t>Налог, взимаемый в связи с применением патентной системы налогообложения</t>
  </si>
  <si>
    <t>ГОСУДАРСТВЕННАЯ ПОШЛИНА</t>
  </si>
  <si>
    <t>Государственная пошлина по делам, рассматриваемым в судах общей юрисдикции, мировыми судьями</t>
  </si>
  <si>
    <t>Государственная пошлина за государственную регистрацию, а также за совершение прочих юридически значимых действий</t>
  </si>
  <si>
    <t>Государственная пошлина за выдачу разрешения на установку рекламной конструкции</t>
  </si>
  <si>
    <t>ДОХОДЫ ОТ ИСПОЛЬЗОВАНИЯ ИМУЩЕСТВА, НАХОДЯЩЕГОСЯ В ГОСУДАРСТВЕННОЙ И МУНИЦИПАЛЬНОЙ СОБСТВЕННОСТИ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</si>
  <si>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</si>
  <si>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Проценты, полученные от предоставления бюджетных кредитов внутри страны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</si>
  <si>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</si>
  <si>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</si>
  <si>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</si>
  <si>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</si>
  <si>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</si>
  <si>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300</t>
  </si>
  <si>
    <t>310</t>
  </si>
  <si>
    <t>Плата по соглашениям об установлении сервитута, заключенным органами местного самоуправления муниципальных районов, органами местного самоуправления сельских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</si>
  <si>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Плата по соглашениям об установлении сервитута в отношении земельных участков, государственная собственность на которые не разграничена</t>
  </si>
  <si>
    <t>Платежи от государственных и муниципальных унитарных предприятий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</si>
  <si>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</si>
  <si>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</si>
  <si>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</si>
  <si>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12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</si>
  <si>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</si>
  <si>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</si>
  <si>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ОКАЗАНИЯ ПЛАТНЫХ УСЛУГ И КОМПЕНСАЦИИ ЗАТРАТ ГОСУДАРСТВА</t>
  </si>
  <si>
    <t>Доходы от оказания платных услуг (работ)</t>
  </si>
  <si>
    <t>990</t>
  </si>
  <si>
    <t>Прочие доходы от оказания платных услуг (работ)</t>
  </si>
  <si>
    <t>Доходы от компенсации затрат государства</t>
  </si>
  <si>
    <t>Прочие доходы от компенсации затрат государства</t>
  </si>
  <si>
    <t>ДОХОДЫ ОТ ПРОДАЖИ МАТЕРИАЛЬНЫХ И НЕМАТЕРИАЛЬНЫХ АКТИВОВ</t>
  </si>
  <si>
    <t>Доходы от продажи квартир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</si>
  <si>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</si>
  <si>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</si>
  <si>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</si>
  <si>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Доходы от продажи земельных участков, находящихся в государственной и муниципальной собственности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</si>
  <si>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</si>
  <si>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</si>
  <si>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</si>
  <si>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</si>
  <si>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</si>
  <si>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ШТРАФЫ, САНКЦИИ, ВОЗМЕЩЕНИЕ УЩЕРБА</t>
  </si>
  <si>
    <t>Денежные взыскания (штрафы) за нарушение законодательства о налогах и сборах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</si>
  <si>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</si>
  <si>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</si>
  <si>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</si>
  <si>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Доходы от возмещения ущерба при возникновении страховых случаев</t>
  </si>
  <si>
    <t>Доходы от возмещения ущерба при возникновении страховых случаев, когда выгодоприобретателями выступают получатели средств бюджетов муниципальных районов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</si>
  <si>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</si>
  <si>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080</t>
  </si>
  <si>
    <t>Денежные взыскания (штрафы) за нарушение водного законодательства</t>
  </si>
  <si>
    <t>Денежные взыскания (штрафы) за нарушение водного законодательства, установленное на водных объектах, находящихся в собственности муниципальных районов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</si>
  <si>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</si>
  <si>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Денежные взыскания (штрафы) за правонарушения в области дорожного движения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</si>
  <si>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</si>
  <si>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</si>
  <si>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Суммы по искам о возмещении вреда, причиненного окружающей среде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</si>
  <si>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</si>
  <si>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Прочие поступления от денежных взысканий (штрафов) и иных сумм в возмещение ущерба</t>
  </si>
  <si>
    <t>Федеральная служба по труду и занятости</t>
  </si>
  <si>
    <t>ПРОЧИЕ НЕНАЛОГОВЫЕ ДОХОДЫ</t>
  </si>
  <si>
    <t>Невыясненные поступления</t>
  </si>
  <si>
    <t>Прочие неналоговые доходы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</si>
  <si>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</si>
  <si>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</si>
  <si>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</si>
  <si>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Дотации бюджетам на поддержку мер по обеспечению сбалансированности бюджетов</t>
  </si>
  <si>
    <t>Субсидии бюджетам бюджетной системы Российской Федерации (межбюджетные субсидии)</t>
  </si>
  <si>
    <t>Субсидии бюджетам на софинансирование капитальных вложений в объекты муниципальной собственности</t>
  </si>
  <si>
    <t>169</t>
  </si>
  <si>
    <t>Субсидии бюджетам на обновление материально- технической базы для формирования у обучающихся современных технологических и гуманитарных навыков</t>
  </si>
  <si>
    <t>Субсидии бюджетам муниципальных районов на обновление материально-технической базы для формирования у обучающихся современных технологических и гуманитарных навыков</t>
  </si>
  <si>
    <t>Субсидии бюджетам на реализацию мероприятий по обеспечению жильем молодых семей</t>
  </si>
  <si>
    <t>Субсидия бюджетам на поддержку отрасли культуры</t>
  </si>
  <si>
    <t>Прочие субсидии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</si>
  <si>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</si>
  <si>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</si>
  <si>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</si>
  <si>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</si>
  <si>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</si>
  <si>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</si>
  <si>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Иные межбюджетные трансферты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</si>
  <si>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</si>
  <si>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</si>
  <si>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</si>
  <si>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ИТОГО</t>
  </si>
  <si>
    <t>НАЛОГИ НА ИМУЩЕСТВО</t>
  </si>
  <si>
    <t>Налог на имущество организаций</t>
  </si>
  <si>
    <t>Налог на имущество организаций по имуществу, не входящему в Единую систему газоснабжения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</si>
  <si>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</si>
  <si>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075</t>
  </si>
  <si>
    <t>Административные штрафы, установленные Кодексом Российской Федерации об административных правонарушениях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</si>
  <si>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</si>
  <si>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836</t>
  </si>
  <si>
    <t>063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</si>
  <si>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</si>
  <si>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Департамент по обеспечению деятельности мировых судей Краснодарского края</t>
  </si>
  <si>
    <t>123</t>
  </si>
  <si>
    <t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</t>
  </si>
  <si>
    <t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движения, налагаемые мировыми судьями, комиссиями по делам несовершеннолетних и защите их прав</t>
  </si>
  <si>
    <t>200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</si>
  <si>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</si>
  <si>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203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</si>
  <si>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</si>
  <si>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Административные штрафы, установленные законами субъектов Российской Федерации об административных правонарушениях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</si>
  <si>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</si>
  <si>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должностными лицами органов исполнительной власти субъектов Российской Федерации, учреждениями субъектов Российской Федерации</t>
  </si>
  <si>
    <t xml:space="preserve"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
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</si>
  <si>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</si>
  <si>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</si>
  <si>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</si>
  <si>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090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</si>
  <si>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</si>
  <si>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</si>
  <si>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</si>
  <si>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Возмещение ущерба при возникновении страховых случаев, когда выгодоприобретателями выступают получатели средств бюджета муниципального района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</si>
  <si>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</si>
  <si>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</si>
  <si>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Показатели прогноза доходов  бюджета на 2020 год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</si>
  <si>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</si>
  <si>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Налоговые и неналоговые доходы/Налоги на товары (работы,услуги),реализуемые на территории Российской Федерации</t>
  </si>
  <si>
    <t>Налоговые и неналоговые доходы/ налоги на прибыль,доходы</t>
  </si>
  <si>
    <t>НАЛОГОВЫЕ И НЕНАЛОГОВЫЕ ДОХОДЫ/НАЛОГИ НА ПРИБЫЛЬ, ДОХОДЫ</t>
  </si>
  <si>
    <t>Налоговые и неналоговые доходы/Налоги на совокупный доход</t>
  </si>
  <si>
    <t>НАЛОГОВЫЕ И НЕНАЛОГОВЫЕ ДОХОДЫ/НАЛОГИ НА ИМУЩЕСТВО</t>
  </si>
  <si>
    <t>Налоговые и неналоговые доходы/налоги на имущество</t>
  </si>
  <si>
    <t>НАЛОГОВЫЕ И НЕНАЛОГОВЫЕ ДОХОДЫ/ГОСУДАРСТВЕННАЯ ПОШЛИНА</t>
  </si>
  <si>
    <t xml:space="preserve">Налоговые и неналоговые доходы/государственная пошлина </t>
  </si>
  <si>
    <t>НАЛОГОВЫЕ И НЕНАЛОГОВЫЕ ДОХОДЫ/ДОХОДЫ ОТ ИСПОЛЬЗОВАНИЯ ИМУЩЕСТВА, НАХОДЯЩЕГОСЯ В ГОСУДАРСТВЕННОЙ И МУНИЦИПАЛЬНОЙ СОБСТВЕННОСТИ</t>
  </si>
  <si>
    <t>НАЛОГОВЫЕ И НЕНАЛОГОВЫЕ ДОХОДЫ/ПЛАТЕЖИ ПРИ ПОЛЬЗОВАНИИ ПРИРОДНЫМИ РЕСУРСАМИ</t>
  </si>
  <si>
    <t xml:space="preserve"> Плата  за   размещение твердых коммунальных отходов   
</t>
  </si>
  <si>
    <t>НАЛОГОВЫЕ И НЕНАЛОГОВЫЕ ДОХОДЫ/ДОХОДЫ ОТ ОКАЗАНИЯ ПЛАТНЫХ УСЛУГ И КОМПЕНСАЦИИ ЗАТРАТ ГОСУДАРСТВА</t>
  </si>
  <si>
    <t>Налоговые и неналоговые доходы/ доходы от оказания платных услуг  и компенсации затрат государства</t>
  </si>
  <si>
    <t>НАЛОГОВЫЕ И НЕНАЛОГОВЫЕ ДОХОДЫ/ДОХОДЫ ОТ ПРОДАЖИ МАТЕРИАЛЬНЫХ И НЕМАТЕРИАЛЬНЫХ АКТИВОВ</t>
  </si>
  <si>
    <t>НАЛОГОВЫЕ И НЕНАЛОГОВЫЕ ДОХОДЫ/ШТРАФЫ, САНКЦИИ, ВОЗМЕЩЕНИЕ УЩЕРБА</t>
  </si>
  <si>
    <t>НАЛОГОВЫЕ И НЕНАЛОГОВЫЕ ДОХОДЫ/ПРОЧИЕ НЕНАЛОГОВЫЕ ДОХОДЫ</t>
  </si>
  <si>
    <t>БЕЗВОЗМЕЗДНЫЕ ПОСТУПЛЕНИЯ/БЕЗВОЗМЕЗДНЫЕ ПОСТУПЛЕНИЯ ОТ ДРУГИХ БЮДЖЕТОВ БЮДЖЕТНОЙ СИСТЕМЫ РОССИЙСКОЙ ФЕДЕРАЦИИ</t>
  </si>
  <si>
    <t>БЕЗВОЗМЕЗДНЫЕ ПОСТУПЛЕНИЯ/ВОЗВРАТ ОСТАТКОВ СУБСИДИЙ, СУБВЕНЦИЙ И ИНЫХ МЕЖБЮДЖЕТНЫХ ТРАНСФЕРТОВ, ИМЕЮЩИХ ЦЕЛЕВОЕ НАЗНАЧЕНИЕ, ПРОШЛЫХ ЛЕТ</t>
  </si>
  <si>
    <t>В связи с изменением порядка администрирования и зачисления доходов бюджетов бюджетной системы Российской Федерации от штрафов, неустоек, пеней данные реестра источников доходов по группе доходов 1 16 "Штрафы, санкции, возмещение ущерба" в части текущего финансового года заполнены по кодам классификации доходов бюджетов в соответствии с приказом Министерства финансов Российской Федерации от 8 июня 2018 г. № 132н "О Порядке формирования и применения кодов бюджетной классификации Российской Федерации, их структуре и принципах назначения"</t>
  </si>
  <si>
    <t>Доходы от сдачи в аренду имущества, составляющего казну муниципальных районов (за исключением земельных участков)</t>
  </si>
  <si>
    <t>031</t>
  </si>
  <si>
    <t>Федеральная служба по надзору в сфере природопользования</t>
  </si>
  <si>
    <t>Департамент ветеринарии Краснодарского края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</si>
</sst>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0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30">
    <xf numFmtId="0" fontId="0" fillId="0" borderId="0" xfId="0"/>
    <xf numFmtId="0" fontId="1" fillId="0" borderId="1" xfId="0" applyFont="1" applyBorder="1" applyAlignment="1">
      <alignment wrapText="1"/>
    </xf>
    <xf numFmtId="49" fontId="0" fillId="0" borderId="0" xfId="0" applyNumberFormat="1"/>
    <xf numFmtId="0" fontId="3" fillId="0" borderId="0" xfId="0" applyFont="1"/>
    <xf numFmtId="0" fontId="1" fillId="2" borderId="1" xfId="0" applyNumberFormat="1" applyFont="1" applyFill="1" applyBorder="1" applyAlignment="1">
      <alignment horizontal="left" wrapText="1"/>
    </xf>
    <xf numFmtId="0" fontId="4" fillId="0" borderId="0" xfId="0" applyFont="1"/>
    <xf numFmtId="0" fontId="2" fillId="2" borderId="1" xfId="0" applyNumberFormat="1" applyFont="1" applyFill="1" applyBorder="1" applyAlignment="1">
      <alignment horizontal="left" wrapText="1"/>
    </xf>
    <xf numFmtId="49" fontId="8" fillId="2" borderId="1" xfId="0" applyNumberFormat="1" applyFont="1" applyFill="1" applyBorder="1" applyAlignment="1">
      <alignment horizontal="left" wrapText="1"/>
    </xf>
    <xf numFmtId="49" fontId="1" fillId="2" borderId="1" xfId="0" applyNumberFormat="1" applyFont="1" applyFill="1" applyBorder="1" applyAlignment="1">
      <alignment horizontal="left" wrapText="1"/>
    </xf>
    <xf numFmtId="4" fontId="1" fillId="2" borderId="1" xfId="0" applyNumberFormat="1" applyFont="1" applyFill="1" applyBorder="1" applyAlignment="1">
      <alignment horizontal="left" wrapText="1"/>
    </xf>
    <xf numFmtId="49" fontId="2" fillId="2" borderId="1" xfId="0" applyNumberFormat="1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left" wrapText="1"/>
    </xf>
    <xf numFmtId="0" fontId="8" fillId="2" borderId="1" xfId="0" applyNumberFormat="1" applyFont="1" applyFill="1" applyBorder="1" applyAlignment="1">
      <alignment horizontal="left" wrapText="1"/>
    </xf>
    <xf numFmtId="164" fontId="1" fillId="2" borderId="1" xfId="0" applyNumberFormat="1" applyFont="1" applyFill="1" applyBorder="1" applyAlignment="1">
      <alignment horizontal="left" wrapText="1"/>
    </xf>
    <xf numFmtId="164" fontId="2" fillId="2" borderId="1" xfId="0" applyNumberFormat="1" applyFont="1" applyFill="1" applyBorder="1" applyAlignment="1">
      <alignment horizontal="left" wrapText="1"/>
    </xf>
    <xf numFmtId="49" fontId="5" fillId="2" borderId="1" xfId="0" applyNumberFormat="1" applyFont="1" applyFill="1" applyBorder="1" applyAlignment="1">
      <alignment horizontal="left" wrapText="1"/>
    </xf>
    <xf numFmtId="164" fontId="5" fillId="2" borderId="1" xfId="0" applyNumberFormat="1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left" wrapText="1"/>
    </xf>
    <xf numFmtId="0" fontId="7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4" fontId="8" fillId="2" borderId="1" xfId="0" applyNumberFormat="1" applyFont="1" applyFill="1" applyBorder="1" applyAlignment="1">
      <alignment horizontal="left" wrapText="1"/>
    </xf>
    <xf numFmtId="0" fontId="2" fillId="2" borderId="1" xfId="1" applyFont="1" applyFill="1" applyBorder="1" applyAlignment="1">
      <alignment horizontal="left" wrapText="1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9" fillId="0" borderId="2" xfId="0" applyFont="1" applyBorder="1" applyAlignment="1">
      <alignment horizontal="left" wrapText="1"/>
    </xf>
    <xf numFmtId="49" fontId="3" fillId="0" borderId="0" xfId="0" applyNumberFormat="1" applyFont="1" applyFill="1" applyBorder="1" applyAlignment="1">
      <alignment horizontal="left" wrapText="1"/>
    </xf>
    <xf numFmtId="0" fontId="3" fillId="0" borderId="0" xfId="0" applyFont="1" applyAlignment="1">
      <alignment horizontal="right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colors>
    <mruColors>
      <color rgb="FF33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R279"/>
  <sheetViews>
    <sheetView tabSelected="1" topLeftCell="A3" zoomScale="66" zoomScaleNormal="66" workbookViewId="0">
      <selection activeCell="L184" sqref="L184"/>
    </sheetView>
  </sheetViews>
  <sheetFormatPr defaultRowHeight="15" x14ac:dyDescent="0.25"/>
  <cols>
    <col min="1" max="1" width="32.7109375" customWidth="1"/>
    <col min="2" max="2" width="11" customWidth="1"/>
    <col min="3" max="3" width="9.7109375" customWidth="1"/>
    <col min="4" max="4" width="10.140625" customWidth="1"/>
    <col min="5" max="5" width="9.85546875" customWidth="1"/>
    <col min="6" max="6" width="11.5703125" customWidth="1"/>
    <col min="7" max="7" width="10.7109375" customWidth="1"/>
    <col min="8" max="8" width="12.5703125" customWidth="1"/>
    <col min="9" max="9" width="17.140625" customWidth="1"/>
    <col min="10" max="10" width="51.5703125" customWidth="1"/>
    <col min="11" max="11" width="25.85546875" customWidth="1"/>
    <col min="12" max="12" width="25" customWidth="1"/>
    <col min="13" max="13" width="26.85546875" customWidth="1"/>
    <col min="14" max="14" width="23.85546875" customWidth="1"/>
    <col min="15" max="15" width="23" customWidth="1"/>
    <col min="16" max="16" width="22.5703125" customWidth="1"/>
    <col min="17" max="17" width="25" customWidth="1"/>
  </cols>
  <sheetData>
    <row r="3" spans="1:17" ht="18.75" x14ac:dyDescent="0.3">
      <c r="A3" s="23" t="s">
        <v>0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</row>
    <row r="4" spans="1:17" ht="18.75" x14ac:dyDescent="0.3">
      <c r="A4" s="23" t="s">
        <v>1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</row>
    <row r="5" spans="1:17" ht="18.75" x14ac:dyDescent="0.3">
      <c r="A5" s="23" t="s">
        <v>248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</row>
    <row r="6" spans="1:17" ht="18.75" x14ac:dyDescent="0.3">
      <c r="A6" s="3" t="s">
        <v>2</v>
      </c>
      <c r="B6" s="3"/>
      <c r="C6" s="3"/>
      <c r="D6" s="3"/>
      <c r="E6" s="3"/>
      <c r="F6" s="22" t="s">
        <v>18</v>
      </c>
      <c r="G6" s="22"/>
      <c r="H6" s="22"/>
      <c r="I6" s="22"/>
      <c r="J6" s="22"/>
      <c r="K6" s="22"/>
      <c r="L6" s="22"/>
      <c r="M6" s="22"/>
      <c r="N6" s="3"/>
      <c r="O6" s="3"/>
      <c r="P6" s="3"/>
      <c r="Q6" s="3"/>
    </row>
    <row r="7" spans="1:17" ht="18.75" x14ac:dyDescent="0.3">
      <c r="A7" s="3" t="s">
        <v>3</v>
      </c>
      <c r="B7" s="3"/>
      <c r="C7" s="3"/>
      <c r="D7" s="3"/>
      <c r="E7" s="3"/>
      <c r="F7" s="22" t="s">
        <v>19</v>
      </c>
      <c r="G7" s="22"/>
      <c r="H7" s="22"/>
      <c r="I7" s="22"/>
      <c r="J7" s="22"/>
      <c r="K7" s="22"/>
      <c r="L7" s="22"/>
      <c r="M7" s="22"/>
      <c r="N7" s="3"/>
      <c r="O7" s="3"/>
      <c r="P7" s="3"/>
      <c r="Q7" s="3"/>
    </row>
    <row r="8" spans="1:17" ht="18.75" x14ac:dyDescent="0.3">
      <c r="A8" s="3" t="s">
        <v>4</v>
      </c>
      <c r="B8" s="3"/>
      <c r="C8" s="3"/>
      <c r="D8" s="3"/>
      <c r="E8" s="3"/>
      <c r="F8" s="22" t="s">
        <v>20</v>
      </c>
      <c r="G8" s="22"/>
      <c r="H8" s="22"/>
      <c r="I8" s="22"/>
      <c r="J8" s="22"/>
      <c r="K8" s="22"/>
      <c r="L8" s="22"/>
      <c r="M8" s="22"/>
      <c r="N8" s="3"/>
      <c r="O8" s="3"/>
      <c r="P8" s="3"/>
      <c r="Q8" s="3"/>
    </row>
    <row r="10" spans="1:17" ht="14.25" customHeight="1" x14ac:dyDescent="0.25">
      <c r="A10" s="24" t="s">
        <v>5</v>
      </c>
      <c r="B10" s="25" t="s">
        <v>6</v>
      </c>
      <c r="C10" s="25"/>
      <c r="D10" s="25"/>
      <c r="E10" s="25"/>
      <c r="F10" s="25"/>
      <c r="G10" s="25"/>
      <c r="H10" s="25"/>
      <c r="I10" s="25"/>
      <c r="J10" s="24" t="s">
        <v>17</v>
      </c>
      <c r="K10" s="26" t="s">
        <v>247</v>
      </c>
      <c r="L10" s="26" t="s">
        <v>252</v>
      </c>
      <c r="M10" s="24" t="s">
        <v>249</v>
      </c>
      <c r="N10" s="24" t="s">
        <v>250</v>
      </c>
      <c r="O10" s="24" t="s">
        <v>398</v>
      </c>
      <c r="P10" s="24" t="s">
        <v>246</v>
      </c>
      <c r="Q10" s="24" t="s">
        <v>251</v>
      </c>
    </row>
    <row r="11" spans="1:17" ht="15.75" x14ac:dyDescent="0.25">
      <c r="A11" s="24"/>
      <c r="B11" s="24" t="s">
        <v>7</v>
      </c>
      <c r="C11" s="25" t="s">
        <v>8</v>
      </c>
      <c r="D11" s="25"/>
      <c r="E11" s="25"/>
      <c r="F11" s="25"/>
      <c r="G11" s="25"/>
      <c r="H11" s="24" t="s">
        <v>14</v>
      </c>
      <c r="I11" s="24"/>
      <c r="J11" s="24"/>
      <c r="K11" s="26"/>
      <c r="L11" s="26"/>
      <c r="M11" s="24"/>
      <c r="N11" s="24"/>
      <c r="O11" s="24"/>
      <c r="P11" s="24"/>
      <c r="Q11" s="24"/>
    </row>
    <row r="12" spans="1:17" ht="341.25" customHeight="1" x14ac:dyDescent="0.25">
      <c r="A12" s="24"/>
      <c r="B12" s="24"/>
      <c r="C12" s="1" t="s">
        <v>9</v>
      </c>
      <c r="D12" s="1" t="s">
        <v>10</v>
      </c>
      <c r="E12" s="1" t="s">
        <v>11</v>
      </c>
      <c r="F12" s="1" t="s">
        <v>12</v>
      </c>
      <c r="G12" s="1" t="s">
        <v>13</v>
      </c>
      <c r="H12" s="1" t="s">
        <v>15</v>
      </c>
      <c r="I12" s="1" t="s">
        <v>16</v>
      </c>
      <c r="J12" s="24"/>
      <c r="K12" s="26"/>
      <c r="L12" s="26"/>
      <c r="M12" s="24"/>
      <c r="N12" s="24"/>
      <c r="O12" s="24"/>
      <c r="P12" s="24"/>
      <c r="Q12" s="24"/>
    </row>
    <row r="13" spans="1:17" ht="65.25" customHeight="1" x14ac:dyDescent="0.25">
      <c r="A13" s="12" t="s">
        <v>253</v>
      </c>
      <c r="B13" s="17"/>
      <c r="C13" s="7" t="s">
        <v>29</v>
      </c>
      <c r="D13" s="7" t="s">
        <v>256</v>
      </c>
      <c r="E13" s="7" t="s">
        <v>256</v>
      </c>
      <c r="F13" s="7" t="s">
        <v>79</v>
      </c>
      <c r="G13" s="7" t="s">
        <v>256</v>
      </c>
      <c r="H13" s="7" t="s">
        <v>22</v>
      </c>
      <c r="I13" s="7" t="s">
        <v>79</v>
      </c>
      <c r="J13" s="12" t="s">
        <v>253</v>
      </c>
      <c r="K13" s="11"/>
      <c r="L13" s="14">
        <f>L14+L24+L34+L51+L56+L80+L87+L103+L121+L218</f>
        <v>1170092.2344100003</v>
      </c>
      <c r="M13" s="14">
        <f>M14+M24+M34+M51+M56+M80+M87+M103+M121+M218</f>
        <v>987869.06103000022</v>
      </c>
      <c r="N13" s="14">
        <f>N14+N24+N34+N51+N56+N80+N87+N103+N121+N218</f>
        <v>1259994.0199999998</v>
      </c>
      <c r="O13" s="14">
        <f>O14+O24+O34+O51+O56+O80+O87+O103+O121+O218+O48</f>
        <v>1237856.5999999996</v>
      </c>
      <c r="P13" s="14">
        <f>P14+P24+P34+P51+P56+P80+P87+P103+P121+P218+P48</f>
        <v>1182996.2</v>
      </c>
      <c r="Q13" s="14">
        <f>Q14+Q24+Q34+Q51+Q56+Q80+Q87+Q103+Q121+Q218+Q48</f>
        <v>1165104.7999999998</v>
      </c>
    </row>
    <row r="14" spans="1:17" ht="75" customHeight="1" x14ac:dyDescent="0.25">
      <c r="A14" s="12" t="s">
        <v>402</v>
      </c>
      <c r="B14" s="17"/>
      <c r="C14" s="7" t="s">
        <v>29</v>
      </c>
      <c r="D14" s="7" t="s">
        <v>23</v>
      </c>
      <c r="E14" s="7" t="s">
        <v>256</v>
      </c>
      <c r="F14" s="7" t="s">
        <v>79</v>
      </c>
      <c r="G14" s="7" t="s">
        <v>256</v>
      </c>
      <c r="H14" s="7" t="s">
        <v>22</v>
      </c>
      <c r="I14" s="7" t="s">
        <v>79</v>
      </c>
      <c r="J14" s="12" t="s">
        <v>254</v>
      </c>
      <c r="K14" s="11"/>
      <c r="L14" s="14">
        <f>L15+L18</f>
        <v>872020</v>
      </c>
      <c r="M14" s="14">
        <f t="shared" ref="M14:Q14" si="0">M15+M18</f>
        <v>746473.43474000017</v>
      </c>
      <c r="N14" s="14">
        <f t="shared" si="0"/>
        <v>942362.49999999988</v>
      </c>
      <c r="O14" s="14">
        <f t="shared" si="0"/>
        <v>945341.49999999988</v>
      </c>
      <c r="P14" s="14">
        <f t="shared" si="0"/>
        <v>933633.89999999991</v>
      </c>
      <c r="Q14" s="14">
        <f t="shared" si="0"/>
        <v>908367.29999999993</v>
      </c>
    </row>
    <row r="15" spans="1:17" ht="54.75" customHeight="1" x14ac:dyDescent="0.25">
      <c r="A15" s="8" t="s">
        <v>401</v>
      </c>
      <c r="B15" s="17"/>
      <c r="C15" s="7" t="s">
        <v>29</v>
      </c>
      <c r="D15" s="7" t="s">
        <v>23</v>
      </c>
      <c r="E15" s="7" t="s">
        <v>23</v>
      </c>
      <c r="F15" s="7" t="s">
        <v>79</v>
      </c>
      <c r="G15" s="7" t="s">
        <v>256</v>
      </c>
      <c r="H15" s="7" t="s">
        <v>22</v>
      </c>
      <c r="I15" s="7" t="s">
        <v>146</v>
      </c>
      <c r="J15" s="12" t="s">
        <v>255</v>
      </c>
      <c r="K15" s="11"/>
      <c r="L15" s="14">
        <f>L16</f>
        <v>150200</v>
      </c>
      <c r="M15" s="14">
        <f>M16</f>
        <v>153798.53632000001</v>
      </c>
      <c r="N15" s="14">
        <f t="shared" ref="N15:Q16" si="1">N16</f>
        <v>167275.5</v>
      </c>
      <c r="O15" s="14">
        <f t="shared" si="1"/>
        <v>48536.2</v>
      </c>
      <c r="P15" s="14">
        <f t="shared" si="1"/>
        <v>49992.3</v>
      </c>
      <c r="Q15" s="14">
        <f t="shared" si="1"/>
        <v>52991.8</v>
      </c>
    </row>
    <row r="16" spans="1:17" ht="65.25" customHeight="1" x14ac:dyDescent="0.25">
      <c r="A16" s="8" t="s">
        <v>401</v>
      </c>
      <c r="B16" s="17"/>
      <c r="C16" s="7" t="s">
        <v>29</v>
      </c>
      <c r="D16" s="7" t="s">
        <v>23</v>
      </c>
      <c r="E16" s="7" t="s">
        <v>23</v>
      </c>
      <c r="F16" s="7" t="s">
        <v>104</v>
      </c>
      <c r="G16" s="7" t="s">
        <v>256</v>
      </c>
      <c r="H16" s="7" t="s">
        <v>22</v>
      </c>
      <c r="I16" s="7" t="s">
        <v>146</v>
      </c>
      <c r="J16" s="12" t="s">
        <v>257</v>
      </c>
      <c r="K16" s="11"/>
      <c r="L16" s="14">
        <f>L17</f>
        <v>150200</v>
      </c>
      <c r="M16" s="14">
        <f>M17</f>
        <v>153798.53632000001</v>
      </c>
      <c r="N16" s="14">
        <f t="shared" si="1"/>
        <v>167275.5</v>
      </c>
      <c r="O16" s="14">
        <f t="shared" si="1"/>
        <v>48536.2</v>
      </c>
      <c r="P16" s="14">
        <f t="shared" si="1"/>
        <v>49992.3</v>
      </c>
      <c r="Q16" s="14">
        <f t="shared" si="1"/>
        <v>52991.8</v>
      </c>
    </row>
    <row r="17" spans="1:17" ht="113.25" customHeight="1" x14ac:dyDescent="0.25">
      <c r="A17" s="8" t="s">
        <v>401</v>
      </c>
      <c r="B17" s="8" t="s">
        <v>169</v>
      </c>
      <c r="C17" s="8" t="s">
        <v>29</v>
      </c>
      <c r="D17" s="8" t="s">
        <v>23</v>
      </c>
      <c r="E17" s="8" t="s">
        <v>23</v>
      </c>
      <c r="F17" s="8" t="s">
        <v>170</v>
      </c>
      <c r="G17" s="8" t="s">
        <v>36</v>
      </c>
      <c r="H17" s="8" t="s">
        <v>22</v>
      </c>
      <c r="I17" s="8" t="s">
        <v>146</v>
      </c>
      <c r="J17" s="8" t="s">
        <v>171</v>
      </c>
      <c r="K17" s="8" t="s">
        <v>172</v>
      </c>
      <c r="L17" s="14">
        <v>150200</v>
      </c>
      <c r="M17" s="13">
        <v>153798.53632000001</v>
      </c>
      <c r="N17" s="13">
        <v>167275.5</v>
      </c>
      <c r="O17" s="13">
        <v>48536.2</v>
      </c>
      <c r="P17" s="13">
        <v>49992.3</v>
      </c>
      <c r="Q17" s="13">
        <v>52991.8</v>
      </c>
    </row>
    <row r="18" spans="1:17" ht="65.25" customHeight="1" x14ac:dyDescent="0.25">
      <c r="A18" s="8" t="s">
        <v>401</v>
      </c>
      <c r="B18" s="7"/>
      <c r="C18" s="7" t="s">
        <v>29</v>
      </c>
      <c r="D18" s="7" t="s">
        <v>23</v>
      </c>
      <c r="E18" s="7" t="s">
        <v>36</v>
      </c>
      <c r="F18" s="7" t="s">
        <v>79</v>
      </c>
      <c r="G18" s="7" t="s">
        <v>23</v>
      </c>
      <c r="H18" s="7" t="s">
        <v>22</v>
      </c>
      <c r="I18" s="7" t="s">
        <v>146</v>
      </c>
      <c r="J18" s="12" t="s">
        <v>258</v>
      </c>
      <c r="K18" s="11"/>
      <c r="L18" s="14">
        <f>L19+L20+L22+L23+L21</f>
        <v>721820</v>
      </c>
      <c r="M18" s="14">
        <f t="shared" ref="M18:Q18" si="2">M19+M20+M22+M23+M21</f>
        <v>592674.8984200001</v>
      </c>
      <c r="N18" s="14">
        <f t="shared" si="2"/>
        <v>775086.99999999988</v>
      </c>
      <c r="O18" s="14">
        <f t="shared" si="2"/>
        <v>896805.29999999993</v>
      </c>
      <c r="P18" s="14">
        <f t="shared" si="2"/>
        <v>883641.59999999986</v>
      </c>
      <c r="Q18" s="14">
        <f t="shared" si="2"/>
        <v>855375.49999999988</v>
      </c>
    </row>
    <row r="19" spans="1:17" ht="114" customHeight="1" x14ac:dyDescent="0.25">
      <c r="A19" s="8" t="s">
        <v>401</v>
      </c>
      <c r="B19" s="7" t="s">
        <v>169</v>
      </c>
      <c r="C19" s="7" t="s">
        <v>29</v>
      </c>
      <c r="D19" s="7" t="s">
        <v>23</v>
      </c>
      <c r="E19" s="7" t="s">
        <v>36</v>
      </c>
      <c r="F19" s="7" t="s">
        <v>104</v>
      </c>
      <c r="G19" s="7" t="s">
        <v>23</v>
      </c>
      <c r="H19" s="7" t="s">
        <v>22</v>
      </c>
      <c r="I19" s="7" t="s">
        <v>146</v>
      </c>
      <c r="J19" s="12" t="s">
        <v>259</v>
      </c>
      <c r="K19" s="8" t="s">
        <v>172</v>
      </c>
      <c r="L19" s="14">
        <v>707246.14599999995</v>
      </c>
      <c r="M19" s="13">
        <v>578545.99629000004</v>
      </c>
      <c r="N19" s="13">
        <v>757498.4</v>
      </c>
      <c r="O19" s="13">
        <v>876448.6</v>
      </c>
      <c r="P19" s="13">
        <v>863590.2</v>
      </c>
      <c r="Q19" s="13">
        <v>835965.7</v>
      </c>
    </row>
    <row r="20" spans="1:17" ht="156" customHeight="1" x14ac:dyDescent="0.25">
      <c r="A20" s="8" t="s">
        <v>401</v>
      </c>
      <c r="B20" s="7" t="s">
        <v>169</v>
      </c>
      <c r="C20" s="7" t="s">
        <v>29</v>
      </c>
      <c r="D20" s="7" t="s">
        <v>23</v>
      </c>
      <c r="E20" s="7" t="s">
        <v>36</v>
      </c>
      <c r="F20" s="7" t="s">
        <v>105</v>
      </c>
      <c r="G20" s="7" t="s">
        <v>23</v>
      </c>
      <c r="H20" s="7" t="s">
        <v>22</v>
      </c>
      <c r="I20" s="7" t="s">
        <v>146</v>
      </c>
      <c r="J20" s="12" t="s">
        <v>260</v>
      </c>
      <c r="K20" s="8" t="s">
        <v>172</v>
      </c>
      <c r="L20" s="14">
        <v>2039.355</v>
      </c>
      <c r="M20" s="13">
        <v>1680.3687199999999</v>
      </c>
      <c r="N20" s="13">
        <v>2015.2</v>
      </c>
      <c r="O20" s="13">
        <v>2331.6</v>
      </c>
      <c r="P20" s="13">
        <v>2296.6</v>
      </c>
      <c r="Q20" s="13">
        <v>2223.1</v>
      </c>
    </row>
    <row r="21" spans="1:17" ht="65.25" customHeight="1" x14ac:dyDescent="0.25">
      <c r="A21" s="8" t="s">
        <v>401</v>
      </c>
      <c r="B21" s="7" t="s">
        <v>169</v>
      </c>
      <c r="C21" s="7" t="s">
        <v>29</v>
      </c>
      <c r="D21" s="7" t="s">
        <v>23</v>
      </c>
      <c r="E21" s="7" t="s">
        <v>36</v>
      </c>
      <c r="F21" s="7" t="s">
        <v>81</v>
      </c>
      <c r="G21" s="7" t="s">
        <v>23</v>
      </c>
      <c r="H21" s="7" t="s">
        <v>22</v>
      </c>
      <c r="I21" s="7" t="s">
        <v>146</v>
      </c>
      <c r="J21" s="12" t="s">
        <v>261</v>
      </c>
      <c r="K21" s="8" t="s">
        <v>172</v>
      </c>
      <c r="L21" s="14">
        <v>5633.4570000000003</v>
      </c>
      <c r="M21" s="13">
        <v>5433.2655999999997</v>
      </c>
      <c r="N21" s="13">
        <v>6433.2</v>
      </c>
      <c r="O21" s="13">
        <v>7443.2</v>
      </c>
      <c r="P21" s="13">
        <v>7331.6</v>
      </c>
      <c r="Q21" s="13">
        <v>7097</v>
      </c>
    </row>
    <row r="22" spans="1:17" ht="88.5" customHeight="1" x14ac:dyDescent="0.25">
      <c r="A22" s="8" t="s">
        <v>401</v>
      </c>
      <c r="B22" s="7" t="s">
        <v>169</v>
      </c>
      <c r="C22" s="7" t="s">
        <v>29</v>
      </c>
      <c r="D22" s="7" t="s">
        <v>23</v>
      </c>
      <c r="E22" s="7" t="s">
        <v>36</v>
      </c>
      <c r="F22" s="7" t="s">
        <v>85</v>
      </c>
      <c r="G22" s="7" t="s">
        <v>23</v>
      </c>
      <c r="H22" s="7" t="s">
        <v>22</v>
      </c>
      <c r="I22" s="7" t="s">
        <v>146</v>
      </c>
      <c r="J22" s="12" t="s">
        <v>262</v>
      </c>
      <c r="K22" s="8" t="s">
        <v>172</v>
      </c>
      <c r="L22" s="14">
        <v>6901.0420000000004</v>
      </c>
      <c r="M22" s="13">
        <v>7021.1177799999996</v>
      </c>
      <c r="N22" s="13">
        <v>9146</v>
      </c>
      <c r="O22" s="13">
        <v>10581.9</v>
      </c>
      <c r="P22" s="13">
        <v>10423.200000000001</v>
      </c>
      <c r="Q22" s="13">
        <v>10089.700000000001</v>
      </c>
    </row>
    <row r="23" spans="1:17" ht="86.25" customHeight="1" x14ac:dyDescent="0.25">
      <c r="A23" s="8" t="s">
        <v>401</v>
      </c>
      <c r="B23" s="7" t="s">
        <v>169</v>
      </c>
      <c r="C23" s="7" t="s">
        <v>29</v>
      </c>
      <c r="D23" s="7" t="s">
        <v>23</v>
      </c>
      <c r="E23" s="7" t="s">
        <v>36</v>
      </c>
      <c r="F23" s="7" t="s">
        <v>32</v>
      </c>
      <c r="G23" s="7" t="s">
        <v>23</v>
      </c>
      <c r="H23" s="7" t="s">
        <v>22</v>
      </c>
      <c r="I23" s="7" t="s">
        <v>146</v>
      </c>
      <c r="J23" s="12" t="s">
        <v>263</v>
      </c>
      <c r="K23" s="8" t="s">
        <v>172</v>
      </c>
      <c r="L23" s="14">
        <v>0</v>
      </c>
      <c r="M23" s="13">
        <v>-5.8499699999999999</v>
      </c>
      <c r="N23" s="13">
        <v>-5.8</v>
      </c>
      <c r="O23" s="13">
        <v>0</v>
      </c>
      <c r="P23" s="13">
        <v>0</v>
      </c>
      <c r="Q23" s="13">
        <v>0</v>
      </c>
    </row>
    <row r="24" spans="1:17" ht="101.25" customHeight="1" x14ac:dyDescent="0.25">
      <c r="A24" s="12" t="s">
        <v>400</v>
      </c>
      <c r="B24" s="7"/>
      <c r="C24" s="7" t="s">
        <v>29</v>
      </c>
      <c r="D24" s="7" t="s">
        <v>38</v>
      </c>
      <c r="E24" s="7" t="s">
        <v>256</v>
      </c>
      <c r="F24" s="7" t="s">
        <v>79</v>
      </c>
      <c r="G24" s="7" t="s">
        <v>256</v>
      </c>
      <c r="H24" s="7" t="s">
        <v>22</v>
      </c>
      <c r="I24" s="7" t="s">
        <v>79</v>
      </c>
      <c r="J24" s="12" t="s">
        <v>264</v>
      </c>
      <c r="K24" s="11"/>
      <c r="L24" s="14">
        <f>L25</f>
        <v>412.29999999999995</v>
      </c>
      <c r="M24" s="14">
        <f>M25</f>
        <v>409.05862000000002</v>
      </c>
      <c r="N24" s="14">
        <f t="shared" ref="N24:Q24" si="3">N25</f>
        <v>460</v>
      </c>
      <c r="O24" s="14">
        <f t="shared" si="3"/>
        <v>1030</v>
      </c>
      <c r="P24" s="14">
        <f t="shared" si="3"/>
        <v>1137.8999999999999</v>
      </c>
      <c r="Q24" s="14">
        <f t="shared" si="3"/>
        <v>1265.4000000000001</v>
      </c>
    </row>
    <row r="25" spans="1:17" ht="89.25" customHeight="1" x14ac:dyDescent="0.25">
      <c r="A25" s="8" t="s">
        <v>144</v>
      </c>
      <c r="B25" s="7"/>
      <c r="C25" s="7" t="s">
        <v>29</v>
      </c>
      <c r="D25" s="7" t="s">
        <v>38</v>
      </c>
      <c r="E25" s="7" t="s">
        <v>36</v>
      </c>
      <c r="F25" s="7" t="s">
        <v>79</v>
      </c>
      <c r="G25" s="7" t="s">
        <v>23</v>
      </c>
      <c r="H25" s="7" t="s">
        <v>22</v>
      </c>
      <c r="I25" s="7" t="s">
        <v>146</v>
      </c>
      <c r="J25" s="12" t="s">
        <v>265</v>
      </c>
      <c r="K25" s="11"/>
      <c r="L25" s="14">
        <f>L26+L28+L30+L32</f>
        <v>412.29999999999995</v>
      </c>
      <c r="M25" s="14">
        <f>M26+M28+M30+M32</f>
        <v>409.05862000000002</v>
      </c>
      <c r="N25" s="14">
        <f t="shared" ref="N25:Q25" si="4">N26+N28+N30+N32</f>
        <v>460</v>
      </c>
      <c r="O25" s="14">
        <f t="shared" si="4"/>
        <v>1030</v>
      </c>
      <c r="P25" s="14">
        <f t="shared" si="4"/>
        <v>1137.8999999999999</v>
      </c>
      <c r="Q25" s="14">
        <f t="shared" si="4"/>
        <v>1265.4000000000001</v>
      </c>
    </row>
    <row r="26" spans="1:17" ht="150.75" customHeight="1" x14ac:dyDescent="0.25">
      <c r="A26" s="8" t="s">
        <v>144</v>
      </c>
      <c r="B26" s="8"/>
      <c r="C26" s="8" t="s">
        <v>29</v>
      </c>
      <c r="D26" s="8" t="s">
        <v>38</v>
      </c>
      <c r="E26" s="8" t="s">
        <v>36</v>
      </c>
      <c r="F26" s="8" t="s">
        <v>145</v>
      </c>
      <c r="G26" s="8" t="s">
        <v>23</v>
      </c>
      <c r="H26" s="8" t="s">
        <v>22</v>
      </c>
      <c r="I26" s="8" t="s">
        <v>146</v>
      </c>
      <c r="J26" s="8" t="s">
        <v>399</v>
      </c>
      <c r="K26" s="8"/>
      <c r="L26" s="14">
        <v>163.6</v>
      </c>
      <c r="M26" s="13">
        <v>185.17291</v>
      </c>
      <c r="N26" s="13">
        <v>208.5</v>
      </c>
      <c r="O26" s="13">
        <v>432.6</v>
      </c>
      <c r="P26" s="13">
        <v>477.9</v>
      </c>
      <c r="Q26" s="13">
        <v>531.5</v>
      </c>
    </row>
    <row r="27" spans="1:17" ht="153.75" customHeight="1" x14ac:dyDescent="0.25">
      <c r="A27" s="8" t="s">
        <v>144</v>
      </c>
      <c r="B27" s="8" t="s">
        <v>143</v>
      </c>
      <c r="C27" s="8" t="s">
        <v>29</v>
      </c>
      <c r="D27" s="8" t="s">
        <v>38</v>
      </c>
      <c r="E27" s="8" t="s">
        <v>36</v>
      </c>
      <c r="F27" s="8" t="s">
        <v>266</v>
      </c>
      <c r="G27" s="8" t="s">
        <v>23</v>
      </c>
      <c r="H27" s="8" t="s">
        <v>22</v>
      </c>
      <c r="I27" s="8" t="s">
        <v>146</v>
      </c>
      <c r="J27" s="21" t="s">
        <v>267</v>
      </c>
      <c r="K27" s="8" t="s">
        <v>147</v>
      </c>
      <c r="L27" s="14">
        <v>163.6</v>
      </c>
      <c r="M27" s="13">
        <v>185.17291</v>
      </c>
      <c r="N27" s="13">
        <v>208.5</v>
      </c>
      <c r="O27" s="13">
        <v>432.6</v>
      </c>
      <c r="P27" s="13">
        <v>477.9</v>
      </c>
      <c r="Q27" s="13">
        <v>531.5</v>
      </c>
    </row>
    <row r="28" spans="1:17" ht="186" customHeight="1" x14ac:dyDescent="0.25">
      <c r="A28" s="8" t="s">
        <v>144</v>
      </c>
      <c r="B28" s="8"/>
      <c r="C28" s="8" t="s">
        <v>29</v>
      </c>
      <c r="D28" s="8" t="s">
        <v>38</v>
      </c>
      <c r="E28" s="8" t="s">
        <v>36</v>
      </c>
      <c r="F28" s="8" t="s">
        <v>148</v>
      </c>
      <c r="G28" s="8" t="s">
        <v>23</v>
      </c>
      <c r="H28" s="8" t="s">
        <v>22</v>
      </c>
      <c r="I28" s="8" t="s">
        <v>146</v>
      </c>
      <c r="J28" s="4" t="s">
        <v>149</v>
      </c>
      <c r="K28" s="8"/>
      <c r="L28" s="14">
        <v>1.5</v>
      </c>
      <c r="M28" s="13">
        <v>1.4077999999999999</v>
      </c>
      <c r="N28" s="13">
        <v>1.6</v>
      </c>
      <c r="O28" s="13">
        <v>5.2</v>
      </c>
      <c r="P28" s="13">
        <v>5.7</v>
      </c>
      <c r="Q28" s="13">
        <v>6.3</v>
      </c>
    </row>
    <row r="29" spans="1:17" ht="226.5" customHeight="1" x14ac:dyDescent="0.25">
      <c r="A29" s="8" t="s">
        <v>144</v>
      </c>
      <c r="B29" s="8" t="s">
        <v>143</v>
      </c>
      <c r="C29" s="8" t="s">
        <v>29</v>
      </c>
      <c r="D29" s="8" t="s">
        <v>38</v>
      </c>
      <c r="E29" s="8" t="s">
        <v>36</v>
      </c>
      <c r="F29" s="8" t="s">
        <v>268</v>
      </c>
      <c r="G29" s="8" t="s">
        <v>23</v>
      </c>
      <c r="H29" s="8" t="s">
        <v>22</v>
      </c>
      <c r="I29" s="8" t="s">
        <v>146</v>
      </c>
      <c r="J29" s="4" t="s">
        <v>269</v>
      </c>
      <c r="K29" s="8" t="s">
        <v>147</v>
      </c>
      <c r="L29" s="14">
        <v>1.5</v>
      </c>
      <c r="M29" s="13">
        <v>1.4077999999999999</v>
      </c>
      <c r="N29" s="13">
        <v>1.6</v>
      </c>
      <c r="O29" s="13">
        <v>5.2</v>
      </c>
      <c r="P29" s="13">
        <v>5.7</v>
      </c>
      <c r="Q29" s="13">
        <v>6.3</v>
      </c>
    </row>
    <row r="30" spans="1:17" ht="161.25" customHeight="1" x14ac:dyDescent="0.25">
      <c r="A30" s="8" t="s">
        <v>144</v>
      </c>
      <c r="B30" s="8"/>
      <c r="C30" s="8" t="s">
        <v>29</v>
      </c>
      <c r="D30" s="8" t="s">
        <v>38</v>
      </c>
      <c r="E30" s="8" t="s">
        <v>36</v>
      </c>
      <c r="F30" s="8" t="s">
        <v>150</v>
      </c>
      <c r="G30" s="8" t="s">
        <v>23</v>
      </c>
      <c r="H30" s="8" t="s">
        <v>22</v>
      </c>
      <c r="I30" s="8" t="s">
        <v>146</v>
      </c>
      <c r="J30" s="8" t="s">
        <v>151</v>
      </c>
      <c r="K30" s="8"/>
      <c r="L30" s="14">
        <v>247.2</v>
      </c>
      <c r="M30" s="13">
        <v>253.79621</v>
      </c>
      <c r="N30" s="13">
        <v>283.5</v>
      </c>
      <c r="O30" s="13">
        <v>592.20000000000005</v>
      </c>
      <c r="P30" s="13">
        <v>654.29999999999995</v>
      </c>
      <c r="Q30" s="13">
        <v>727.6</v>
      </c>
    </row>
    <row r="31" spans="1:17" ht="158.25" customHeight="1" x14ac:dyDescent="0.25">
      <c r="A31" s="8" t="s">
        <v>144</v>
      </c>
      <c r="B31" s="8" t="s">
        <v>143</v>
      </c>
      <c r="C31" s="8" t="s">
        <v>29</v>
      </c>
      <c r="D31" s="8" t="s">
        <v>38</v>
      </c>
      <c r="E31" s="8" t="s">
        <v>36</v>
      </c>
      <c r="F31" s="8" t="s">
        <v>270</v>
      </c>
      <c r="G31" s="8" t="s">
        <v>23</v>
      </c>
      <c r="H31" s="8" t="s">
        <v>22</v>
      </c>
      <c r="I31" s="8" t="s">
        <v>146</v>
      </c>
      <c r="J31" s="12" t="s">
        <v>271</v>
      </c>
      <c r="K31" s="8" t="s">
        <v>147</v>
      </c>
      <c r="L31" s="14">
        <v>247.2</v>
      </c>
      <c r="M31" s="13">
        <v>253.79621</v>
      </c>
      <c r="N31" s="13">
        <v>283.5</v>
      </c>
      <c r="O31" s="13">
        <v>592.20000000000005</v>
      </c>
      <c r="P31" s="13">
        <v>654.29999999999995</v>
      </c>
      <c r="Q31" s="13">
        <v>727.6</v>
      </c>
    </row>
    <row r="32" spans="1:17" ht="139.5" customHeight="1" x14ac:dyDescent="0.25">
      <c r="A32" s="8" t="s">
        <v>144</v>
      </c>
      <c r="B32" s="8"/>
      <c r="C32" s="8" t="s">
        <v>29</v>
      </c>
      <c r="D32" s="8" t="s">
        <v>38</v>
      </c>
      <c r="E32" s="8" t="s">
        <v>36</v>
      </c>
      <c r="F32" s="8" t="s">
        <v>152</v>
      </c>
      <c r="G32" s="8" t="s">
        <v>23</v>
      </c>
      <c r="H32" s="8" t="s">
        <v>22</v>
      </c>
      <c r="I32" s="8" t="s">
        <v>146</v>
      </c>
      <c r="J32" s="8" t="s">
        <v>153</v>
      </c>
      <c r="K32" s="8"/>
      <c r="L32" s="14">
        <v>0</v>
      </c>
      <c r="M32" s="13">
        <v>-31.318300000000001</v>
      </c>
      <c r="N32" s="13">
        <v>-33.6</v>
      </c>
      <c r="O32" s="13">
        <v>0</v>
      </c>
      <c r="P32" s="13">
        <v>0</v>
      </c>
      <c r="Q32" s="13">
        <v>0</v>
      </c>
    </row>
    <row r="33" spans="1:17" ht="174" customHeight="1" x14ac:dyDescent="0.25">
      <c r="A33" s="8" t="s">
        <v>144</v>
      </c>
      <c r="B33" s="8" t="s">
        <v>143</v>
      </c>
      <c r="C33" s="8" t="s">
        <v>29</v>
      </c>
      <c r="D33" s="8" t="s">
        <v>38</v>
      </c>
      <c r="E33" s="8" t="s">
        <v>36</v>
      </c>
      <c r="F33" s="8" t="s">
        <v>272</v>
      </c>
      <c r="G33" s="8" t="s">
        <v>23</v>
      </c>
      <c r="H33" s="8" t="s">
        <v>22</v>
      </c>
      <c r="I33" s="8" t="s">
        <v>146</v>
      </c>
      <c r="J33" s="12" t="s">
        <v>273</v>
      </c>
      <c r="K33" s="8" t="s">
        <v>147</v>
      </c>
      <c r="L33" s="14">
        <v>0</v>
      </c>
      <c r="M33" s="13">
        <v>-31.318300000000001</v>
      </c>
      <c r="N33" s="13">
        <v>0</v>
      </c>
      <c r="O33" s="13">
        <v>0</v>
      </c>
      <c r="P33" s="13">
        <v>0</v>
      </c>
      <c r="Q33" s="13">
        <v>0</v>
      </c>
    </row>
    <row r="34" spans="1:17" ht="65.25" customHeight="1" x14ac:dyDescent="0.25">
      <c r="A34" s="12" t="s">
        <v>403</v>
      </c>
      <c r="B34" s="7"/>
      <c r="C34" s="7" t="s">
        <v>29</v>
      </c>
      <c r="D34" s="7" t="s">
        <v>33</v>
      </c>
      <c r="E34" s="7" t="s">
        <v>256</v>
      </c>
      <c r="F34" s="7" t="s">
        <v>79</v>
      </c>
      <c r="G34" s="7" t="s">
        <v>256</v>
      </c>
      <c r="H34" s="7" t="s">
        <v>22</v>
      </c>
      <c r="I34" s="7" t="s">
        <v>79</v>
      </c>
      <c r="J34" s="12" t="s">
        <v>274</v>
      </c>
      <c r="K34" s="11"/>
      <c r="L34" s="14">
        <f>L35+L40+L43+L46</f>
        <v>136793.79999999999</v>
      </c>
      <c r="M34" s="14">
        <f>M35+M40+M43+M46</f>
        <v>117980.20994999999</v>
      </c>
      <c r="N34" s="14">
        <f t="shared" ref="N34:Q34" si="5">N35+N40+N43+N46</f>
        <v>152171.5</v>
      </c>
      <c r="O34" s="14">
        <f t="shared" si="5"/>
        <v>145191.20000000001</v>
      </c>
      <c r="P34" s="14">
        <f t="shared" si="5"/>
        <v>100368.9</v>
      </c>
      <c r="Q34" s="14">
        <f t="shared" si="5"/>
        <v>103613</v>
      </c>
    </row>
    <row r="35" spans="1:17" ht="65.25" customHeight="1" x14ac:dyDescent="0.25">
      <c r="A35" s="8" t="s">
        <v>175</v>
      </c>
      <c r="B35" s="7"/>
      <c r="C35" s="7" t="s">
        <v>29</v>
      </c>
      <c r="D35" s="7" t="s">
        <v>33</v>
      </c>
      <c r="E35" s="7" t="s">
        <v>23</v>
      </c>
      <c r="F35" s="7" t="s">
        <v>79</v>
      </c>
      <c r="G35" s="7" t="s">
        <v>256</v>
      </c>
      <c r="H35" s="7" t="s">
        <v>22</v>
      </c>
      <c r="I35" s="7" t="s">
        <v>146</v>
      </c>
      <c r="J35" s="12" t="s">
        <v>275</v>
      </c>
      <c r="K35" s="11"/>
      <c r="L35" s="14">
        <f>L36+L38</f>
        <v>46620</v>
      </c>
      <c r="M35" s="14">
        <f>M36+M38</f>
        <v>39018.857459999999</v>
      </c>
      <c r="N35" s="14">
        <f t="shared" ref="N35:Q35" si="6">N36+N38</f>
        <v>55473.2</v>
      </c>
      <c r="O35" s="14">
        <f t="shared" si="6"/>
        <v>57137.2</v>
      </c>
      <c r="P35" s="14">
        <f t="shared" si="6"/>
        <v>58851.4</v>
      </c>
      <c r="Q35" s="14">
        <f t="shared" si="6"/>
        <v>60617</v>
      </c>
    </row>
    <row r="36" spans="1:17" ht="65.25" customHeight="1" x14ac:dyDescent="0.25">
      <c r="A36" s="8" t="s">
        <v>175</v>
      </c>
      <c r="B36" s="7"/>
      <c r="C36" s="7" t="s">
        <v>29</v>
      </c>
      <c r="D36" s="7" t="s">
        <v>33</v>
      </c>
      <c r="E36" s="7" t="s">
        <v>23</v>
      </c>
      <c r="F36" s="7" t="s">
        <v>104</v>
      </c>
      <c r="G36" s="7" t="s">
        <v>23</v>
      </c>
      <c r="H36" s="7" t="s">
        <v>22</v>
      </c>
      <c r="I36" s="7" t="s">
        <v>146</v>
      </c>
      <c r="J36" s="12" t="s">
        <v>276</v>
      </c>
      <c r="K36" s="11"/>
      <c r="L36" s="14">
        <v>42432.794000000002</v>
      </c>
      <c r="M36" s="13">
        <v>34831.18982</v>
      </c>
      <c r="N36" s="13">
        <v>49654.1</v>
      </c>
      <c r="O36" s="13">
        <v>51143.7</v>
      </c>
      <c r="P36" s="13">
        <v>52678</v>
      </c>
      <c r="Q36" s="13">
        <v>54258.3</v>
      </c>
    </row>
    <row r="37" spans="1:17" ht="65.25" customHeight="1" x14ac:dyDescent="0.25">
      <c r="A37" s="8" t="s">
        <v>175</v>
      </c>
      <c r="B37" s="7" t="s">
        <v>169</v>
      </c>
      <c r="C37" s="7" t="s">
        <v>29</v>
      </c>
      <c r="D37" s="7" t="s">
        <v>33</v>
      </c>
      <c r="E37" s="7" t="s">
        <v>23</v>
      </c>
      <c r="F37" s="7" t="s">
        <v>173</v>
      </c>
      <c r="G37" s="7" t="s">
        <v>23</v>
      </c>
      <c r="H37" s="7" t="s">
        <v>22</v>
      </c>
      <c r="I37" s="7" t="s">
        <v>146</v>
      </c>
      <c r="J37" s="12" t="s">
        <v>276</v>
      </c>
      <c r="K37" s="8" t="s">
        <v>172</v>
      </c>
      <c r="L37" s="14">
        <v>42432.794000000002</v>
      </c>
      <c r="M37" s="13">
        <v>34831.18982</v>
      </c>
      <c r="N37" s="13">
        <v>49654.1</v>
      </c>
      <c r="O37" s="13">
        <v>51143.7</v>
      </c>
      <c r="P37" s="13">
        <v>52678</v>
      </c>
      <c r="Q37" s="13">
        <v>54258.3</v>
      </c>
    </row>
    <row r="38" spans="1:17" ht="65.25" customHeight="1" x14ac:dyDescent="0.25">
      <c r="A38" s="8" t="s">
        <v>175</v>
      </c>
      <c r="B38" s="7"/>
      <c r="C38" s="7" t="s">
        <v>29</v>
      </c>
      <c r="D38" s="7" t="s">
        <v>33</v>
      </c>
      <c r="E38" s="7" t="s">
        <v>23</v>
      </c>
      <c r="F38" s="7" t="s">
        <v>105</v>
      </c>
      <c r="G38" s="7" t="s">
        <v>23</v>
      </c>
      <c r="H38" s="7" t="s">
        <v>22</v>
      </c>
      <c r="I38" s="7" t="s">
        <v>146</v>
      </c>
      <c r="J38" s="12" t="s">
        <v>277</v>
      </c>
      <c r="K38" s="11"/>
      <c r="L38" s="14">
        <v>4187.2060000000001</v>
      </c>
      <c r="M38" s="13">
        <v>4187.6676399999997</v>
      </c>
      <c r="N38" s="13">
        <v>5819.1</v>
      </c>
      <c r="O38" s="13">
        <v>5993.5</v>
      </c>
      <c r="P38" s="13">
        <v>6173.4</v>
      </c>
      <c r="Q38" s="13">
        <v>6358.7</v>
      </c>
    </row>
    <row r="39" spans="1:17" ht="65.25" customHeight="1" x14ac:dyDescent="0.25">
      <c r="A39" s="8" t="s">
        <v>175</v>
      </c>
      <c r="B39" s="7" t="s">
        <v>169</v>
      </c>
      <c r="C39" s="7" t="s">
        <v>29</v>
      </c>
      <c r="D39" s="7" t="s">
        <v>33</v>
      </c>
      <c r="E39" s="7" t="s">
        <v>23</v>
      </c>
      <c r="F39" s="7" t="s">
        <v>174</v>
      </c>
      <c r="G39" s="7" t="s">
        <v>23</v>
      </c>
      <c r="H39" s="7" t="s">
        <v>22</v>
      </c>
      <c r="I39" s="7" t="s">
        <v>146</v>
      </c>
      <c r="J39" s="12" t="s">
        <v>278</v>
      </c>
      <c r="K39" s="8" t="s">
        <v>172</v>
      </c>
      <c r="L39" s="14">
        <v>4187.2060000000001</v>
      </c>
      <c r="M39" s="13">
        <v>4187.6676399999997</v>
      </c>
      <c r="N39" s="13">
        <v>5819.1</v>
      </c>
      <c r="O39" s="13">
        <v>5993.5</v>
      </c>
      <c r="P39" s="13">
        <v>6173.4</v>
      </c>
      <c r="Q39" s="13">
        <v>6358.7</v>
      </c>
    </row>
    <row r="40" spans="1:17" ht="65.25" customHeight="1" x14ac:dyDescent="0.25">
      <c r="A40" s="8" t="s">
        <v>175</v>
      </c>
      <c r="B40" s="7"/>
      <c r="C40" s="8" t="s">
        <v>29</v>
      </c>
      <c r="D40" s="8" t="s">
        <v>33</v>
      </c>
      <c r="E40" s="8" t="s">
        <v>36</v>
      </c>
      <c r="F40" s="8" t="s">
        <v>79</v>
      </c>
      <c r="G40" s="8" t="s">
        <v>36</v>
      </c>
      <c r="H40" s="8" t="s">
        <v>22</v>
      </c>
      <c r="I40" s="8" t="s">
        <v>146</v>
      </c>
      <c r="J40" s="4" t="s">
        <v>176</v>
      </c>
      <c r="K40" s="11"/>
      <c r="L40" s="14">
        <f>L41+L42</f>
        <v>52884.4</v>
      </c>
      <c r="M40" s="14">
        <f>M41+M42</f>
        <v>41837.318420000003</v>
      </c>
      <c r="N40" s="14">
        <f t="shared" ref="N40:Q40" si="7">N41+N42</f>
        <v>58000</v>
      </c>
      <c r="O40" s="14">
        <f t="shared" si="7"/>
        <v>47880</v>
      </c>
      <c r="P40" s="14">
        <f t="shared" si="7"/>
        <v>0</v>
      </c>
      <c r="Q40" s="14">
        <f t="shared" si="7"/>
        <v>0</v>
      </c>
    </row>
    <row r="41" spans="1:17" ht="65.25" customHeight="1" x14ac:dyDescent="0.25">
      <c r="A41" s="8" t="s">
        <v>175</v>
      </c>
      <c r="B41" s="8" t="s">
        <v>169</v>
      </c>
      <c r="C41" s="8" t="s">
        <v>29</v>
      </c>
      <c r="D41" s="8" t="s">
        <v>33</v>
      </c>
      <c r="E41" s="8" t="s">
        <v>36</v>
      </c>
      <c r="F41" s="8" t="s">
        <v>104</v>
      </c>
      <c r="G41" s="8" t="s">
        <v>36</v>
      </c>
      <c r="H41" s="8" t="s">
        <v>22</v>
      </c>
      <c r="I41" s="8" t="s">
        <v>146</v>
      </c>
      <c r="J41" s="4" t="s">
        <v>176</v>
      </c>
      <c r="K41" s="8" t="s">
        <v>172</v>
      </c>
      <c r="L41" s="14">
        <v>52874.311999999998</v>
      </c>
      <c r="M41" s="13">
        <v>41826.148880000001</v>
      </c>
      <c r="N41" s="13">
        <v>57988.83</v>
      </c>
      <c r="O41" s="13">
        <v>47880</v>
      </c>
      <c r="P41" s="13">
        <v>0</v>
      </c>
      <c r="Q41" s="13">
        <v>0</v>
      </c>
    </row>
    <row r="42" spans="1:17" ht="96.75" customHeight="1" x14ac:dyDescent="0.25">
      <c r="A42" s="8" t="s">
        <v>175</v>
      </c>
      <c r="B42" s="8" t="s">
        <v>169</v>
      </c>
      <c r="C42" s="8" t="s">
        <v>29</v>
      </c>
      <c r="D42" s="8" t="s">
        <v>33</v>
      </c>
      <c r="E42" s="8" t="s">
        <v>36</v>
      </c>
      <c r="F42" s="8" t="s">
        <v>105</v>
      </c>
      <c r="G42" s="8" t="s">
        <v>36</v>
      </c>
      <c r="H42" s="8" t="s">
        <v>22</v>
      </c>
      <c r="I42" s="8" t="s">
        <v>146</v>
      </c>
      <c r="J42" s="4" t="s">
        <v>177</v>
      </c>
      <c r="K42" s="8" t="s">
        <v>172</v>
      </c>
      <c r="L42" s="14">
        <v>10.087999999999999</v>
      </c>
      <c r="M42" s="13">
        <v>11.16954</v>
      </c>
      <c r="N42" s="13">
        <v>11.17</v>
      </c>
      <c r="O42" s="13">
        <v>0</v>
      </c>
      <c r="P42" s="13">
        <v>0</v>
      </c>
      <c r="Q42" s="13">
        <v>0</v>
      </c>
    </row>
    <row r="43" spans="1:17" ht="96.75" customHeight="1" x14ac:dyDescent="0.25">
      <c r="A43" s="8" t="s">
        <v>175</v>
      </c>
      <c r="B43" s="8"/>
      <c r="C43" s="8" t="s">
        <v>29</v>
      </c>
      <c r="D43" s="8" t="s">
        <v>33</v>
      </c>
      <c r="E43" s="8" t="s">
        <v>38</v>
      </c>
      <c r="F43" s="8" t="s">
        <v>79</v>
      </c>
      <c r="G43" s="8" t="s">
        <v>23</v>
      </c>
      <c r="H43" s="8" t="s">
        <v>22</v>
      </c>
      <c r="I43" s="8" t="s">
        <v>146</v>
      </c>
      <c r="J43" s="4" t="s">
        <v>178</v>
      </c>
      <c r="K43" s="8"/>
      <c r="L43" s="14">
        <f>L44+L45</f>
        <v>35828.400000000001</v>
      </c>
      <c r="M43" s="14">
        <f>M44+M45</f>
        <v>36269.871859999999</v>
      </c>
      <c r="N43" s="14">
        <f t="shared" ref="N43:Q43" si="8">N44+N45</f>
        <v>36328.300000000003</v>
      </c>
      <c r="O43" s="14">
        <f t="shared" si="8"/>
        <v>37174</v>
      </c>
      <c r="P43" s="14">
        <f t="shared" si="8"/>
        <v>37917.5</v>
      </c>
      <c r="Q43" s="14">
        <f t="shared" si="8"/>
        <v>38676</v>
      </c>
    </row>
    <row r="44" spans="1:17" ht="65.25" customHeight="1" x14ac:dyDescent="0.25">
      <c r="A44" s="8" t="s">
        <v>175</v>
      </c>
      <c r="B44" s="8" t="s">
        <v>169</v>
      </c>
      <c r="C44" s="8" t="s">
        <v>29</v>
      </c>
      <c r="D44" s="8" t="s">
        <v>33</v>
      </c>
      <c r="E44" s="8" t="s">
        <v>38</v>
      </c>
      <c r="F44" s="8" t="s">
        <v>104</v>
      </c>
      <c r="G44" s="8" t="s">
        <v>23</v>
      </c>
      <c r="H44" s="8" t="s">
        <v>22</v>
      </c>
      <c r="I44" s="8" t="s">
        <v>146</v>
      </c>
      <c r="J44" s="4" t="s">
        <v>178</v>
      </c>
      <c r="K44" s="8" t="s">
        <v>172</v>
      </c>
      <c r="L44" s="14">
        <v>35828.400000000001</v>
      </c>
      <c r="M44" s="13">
        <v>36269.838490000002</v>
      </c>
      <c r="N44" s="13">
        <v>36328</v>
      </c>
      <c r="O44" s="13">
        <v>37174</v>
      </c>
      <c r="P44" s="13">
        <v>37917.5</v>
      </c>
      <c r="Q44" s="13">
        <v>38676</v>
      </c>
    </row>
    <row r="45" spans="1:17" ht="65.25" customHeight="1" x14ac:dyDescent="0.25">
      <c r="A45" s="8" t="s">
        <v>175</v>
      </c>
      <c r="B45" s="8" t="s">
        <v>169</v>
      </c>
      <c r="C45" s="8" t="s">
        <v>29</v>
      </c>
      <c r="D45" s="8" t="s">
        <v>33</v>
      </c>
      <c r="E45" s="8" t="s">
        <v>38</v>
      </c>
      <c r="F45" s="8" t="s">
        <v>105</v>
      </c>
      <c r="G45" s="8" t="s">
        <v>23</v>
      </c>
      <c r="H45" s="8" t="s">
        <v>22</v>
      </c>
      <c r="I45" s="8" t="s">
        <v>146</v>
      </c>
      <c r="J45" s="4" t="s">
        <v>279</v>
      </c>
      <c r="K45" s="8" t="s">
        <v>172</v>
      </c>
      <c r="L45" s="14">
        <v>0</v>
      </c>
      <c r="M45" s="13">
        <v>3.3369999999999997E-2</v>
      </c>
      <c r="N45" s="13">
        <v>0.3</v>
      </c>
      <c r="O45" s="13">
        <v>0</v>
      </c>
      <c r="P45" s="13">
        <v>0</v>
      </c>
      <c r="Q45" s="13">
        <v>0</v>
      </c>
    </row>
    <row r="46" spans="1:17" ht="65.25" customHeight="1" x14ac:dyDescent="0.25">
      <c r="A46" s="8" t="s">
        <v>175</v>
      </c>
      <c r="B46" s="8"/>
      <c r="C46" s="8" t="s">
        <v>29</v>
      </c>
      <c r="D46" s="8" t="s">
        <v>33</v>
      </c>
      <c r="E46" s="8" t="s">
        <v>65</v>
      </c>
      <c r="F46" s="8" t="s">
        <v>79</v>
      </c>
      <c r="G46" s="8" t="s">
        <v>36</v>
      </c>
      <c r="H46" s="8" t="s">
        <v>22</v>
      </c>
      <c r="I46" s="8" t="s">
        <v>146</v>
      </c>
      <c r="J46" s="4" t="s">
        <v>280</v>
      </c>
      <c r="K46" s="8"/>
      <c r="L46" s="14">
        <f>L47</f>
        <v>1461</v>
      </c>
      <c r="M46" s="14">
        <f>M47</f>
        <v>854.16220999999996</v>
      </c>
      <c r="N46" s="14">
        <f t="shared" ref="N46:Q46" si="9">N47</f>
        <v>2370</v>
      </c>
      <c r="O46" s="14">
        <f t="shared" si="9"/>
        <v>3000</v>
      </c>
      <c r="P46" s="14">
        <f t="shared" si="9"/>
        <v>3600</v>
      </c>
      <c r="Q46" s="14">
        <f t="shared" si="9"/>
        <v>4320</v>
      </c>
    </row>
    <row r="47" spans="1:17" ht="65.25" customHeight="1" x14ac:dyDescent="0.25">
      <c r="A47" s="8" t="s">
        <v>175</v>
      </c>
      <c r="B47" s="8" t="s">
        <v>169</v>
      </c>
      <c r="C47" s="8" t="s">
        <v>29</v>
      </c>
      <c r="D47" s="8" t="s">
        <v>33</v>
      </c>
      <c r="E47" s="8" t="s">
        <v>65</v>
      </c>
      <c r="F47" s="8" t="s">
        <v>105</v>
      </c>
      <c r="G47" s="8" t="s">
        <v>36</v>
      </c>
      <c r="H47" s="8" t="s">
        <v>22</v>
      </c>
      <c r="I47" s="8" t="s">
        <v>146</v>
      </c>
      <c r="J47" s="4" t="s">
        <v>179</v>
      </c>
      <c r="K47" s="8" t="s">
        <v>172</v>
      </c>
      <c r="L47" s="14">
        <v>1461</v>
      </c>
      <c r="M47" s="13">
        <v>854.16220999999996</v>
      </c>
      <c r="N47" s="13">
        <v>2370</v>
      </c>
      <c r="O47" s="13">
        <v>3000</v>
      </c>
      <c r="P47" s="13">
        <v>3600</v>
      </c>
      <c r="Q47" s="13">
        <v>4320</v>
      </c>
    </row>
    <row r="48" spans="1:17" ht="65.25" customHeight="1" x14ac:dyDescent="0.25">
      <c r="A48" s="20" t="s">
        <v>404</v>
      </c>
      <c r="B48" s="20"/>
      <c r="C48" s="20" t="s">
        <v>29</v>
      </c>
      <c r="D48" s="20" t="s">
        <v>66</v>
      </c>
      <c r="E48" s="20" t="s">
        <v>256</v>
      </c>
      <c r="F48" s="20" t="s">
        <v>79</v>
      </c>
      <c r="G48" s="20" t="s">
        <v>256</v>
      </c>
      <c r="H48" s="20" t="s">
        <v>22</v>
      </c>
      <c r="I48" s="20" t="s">
        <v>79</v>
      </c>
      <c r="J48" s="20" t="s">
        <v>366</v>
      </c>
      <c r="K48" s="9"/>
      <c r="L48" s="14">
        <f>L49</f>
        <v>0</v>
      </c>
      <c r="M48" s="14">
        <f t="shared" ref="M48:Q49" si="10">M49</f>
        <v>0</v>
      </c>
      <c r="N48" s="14">
        <f t="shared" si="10"/>
        <v>0</v>
      </c>
      <c r="O48" s="14">
        <f t="shared" si="10"/>
        <v>22285.4</v>
      </c>
      <c r="P48" s="14">
        <f t="shared" si="10"/>
        <v>22285.4</v>
      </c>
      <c r="Q48" s="14">
        <f t="shared" si="10"/>
        <v>22285.4</v>
      </c>
    </row>
    <row r="49" spans="1:17" ht="65.25" customHeight="1" x14ac:dyDescent="0.25">
      <c r="A49" s="6" t="s">
        <v>405</v>
      </c>
      <c r="B49" s="10"/>
      <c r="C49" s="10" t="s">
        <v>29</v>
      </c>
      <c r="D49" s="10" t="s">
        <v>66</v>
      </c>
      <c r="E49" s="10" t="s">
        <v>36</v>
      </c>
      <c r="F49" s="10" t="s">
        <v>79</v>
      </c>
      <c r="G49" s="10" t="s">
        <v>36</v>
      </c>
      <c r="H49" s="10" t="s">
        <v>22</v>
      </c>
      <c r="I49" s="10" t="s">
        <v>146</v>
      </c>
      <c r="J49" s="6" t="s">
        <v>367</v>
      </c>
      <c r="K49" s="10"/>
      <c r="L49" s="13">
        <f t="shared" ref="L49" si="11">L50</f>
        <v>0</v>
      </c>
      <c r="M49" s="13">
        <f t="shared" si="10"/>
        <v>0</v>
      </c>
      <c r="N49" s="13">
        <f t="shared" si="10"/>
        <v>0</v>
      </c>
      <c r="O49" s="13">
        <f>O50</f>
        <v>22285.4</v>
      </c>
      <c r="P49" s="13">
        <f t="shared" si="10"/>
        <v>22285.4</v>
      </c>
      <c r="Q49" s="13">
        <f t="shared" si="10"/>
        <v>22285.4</v>
      </c>
    </row>
    <row r="50" spans="1:17" ht="65.25" customHeight="1" x14ac:dyDescent="0.25">
      <c r="A50" s="6" t="s">
        <v>405</v>
      </c>
      <c r="B50" s="10" t="s">
        <v>169</v>
      </c>
      <c r="C50" s="10" t="s">
        <v>29</v>
      </c>
      <c r="D50" s="10" t="s">
        <v>66</v>
      </c>
      <c r="E50" s="10" t="s">
        <v>36</v>
      </c>
      <c r="F50" s="10" t="s">
        <v>104</v>
      </c>
      <c r="G50" s="10" t="s">
        <v>36</v>
      </c>
      <c r="H50" s="10" t="s">
        <v>22</v>
      </c>
      <c r="I50" s="10" t="s">
        <v>146</v>
      </c>
      <c r="J50" s="6" t="s">
        <v>368</v>
      </c>
      <c r="K50" s="10" t="s">
        <v>172</v>
      </c>
      <c r="L50" s="14">
        <v>0</v>
      </c>
      <c r="M50" s="13">
        <v>0</v>
      </c>
      <c r="N50" s="13">
        <v>0</v>
      </c>
      <c r="O50" s="13">
        <v>22285.4</v>
      </c>
      <c r="P50" s="13">
        <v>22285.4</v>
      </c>
      <c r="Q50" s="13">
        <v>22285.4</v>
      </c>
    </row>
    <row r="51" spans="1:17" ht="65.25" customHeight="1" x14ac:dyDescent="0.25">
      <c r="A51" s="7" t="s">
        <v>406</v>
      </c>
      <c r="B51" s="7"/>
      <c r="C51" s="7" t="s">
        <v>29</v>
      </c>
      <c r="D51" s="7" t="s">
        <v>21</v>
      </c>
      <c r="E51" s="7" t="s">
        <v>256</v>
      </c>
      <c r="F51" s="7" t="s">
        <v>79</v>
      </c>
      <c r="G51" s="7" t="s">
        <v>256</v>
      </c>
      <c r="H51" s="7" t="s">
        <v>22</v>
      </c>
      <c r="I51" s="7" t="s">
        <v>79</v>
      </c>
      <c r="J51" s="7" t="s">
        <v>281</v>
      </c>
      <c r="K51" s="10"/>
      <c r="L51" s="14">
        <f>L52+L54</f>
        <v>13300</v>
      </c>
      <c r="M51" s="14">
        <f t="shared" ref="M51:Q51" si="12">M52+M54</f>
        <v>10051.905580000001</v>
      </c>
      <c r="N51" s="14">
        <f t="shared" si="12"/>
        <v>14235</v>
      </c>
      <c r="O51" s="14">
        <f t="shared" si="12"/>
        <v>14383</v>
      </c>
      <c r="P51" s="14">
        <f t="shared" si="12"/>
        <v>14533</v>
      </c>
      <c r="Q51" s="14">
        <f t="shared" si="12"/>
        <v>14674</v>
      </c>
    </row>
    <row r="52" spans="1:17" ht="65.25" customHeight="1" x14ac:dyDescent="0.25">
      <c r="A52" s="8" t="s">
        <v>407</v>
      </c>
      <c r="B52" s="8"/>
      <c r="C52" s="8">
        <v>1</v>
      </c>
      <c r="D52" s="8" t="s">
        <v>21</v>
      </c>
      <c r="E52" s="8" t="s">
        <v>38</v>
      </c>
      <c r="F52" s="8" t="s">
        <v>79</v>
      </c>
      <c r="G52" s="8" t="s">
        <v>23</v>
      </c>
      <c r="H52" s="8" t="s">
        <v>22</v>
      </c>
      <c r="I52" s="8" t="s">
        <v>146</v>
      </c>
      <c r="J52" s="8" t="s">
        <v>282</v>
      </c>
      <c r="K52" s="10"/>
      <c r="L52" s="14">
        <f>L53</f>
        <v>13015</v>
      </c>
      <c r="M52" s="14">
        <f t="shared" ref="M52:Q52" si="13">M53</f>
        <v>9766.9055800000006</v>
      </c>
      <c r="N52" s="14">
        <f t="shared" si="13"/>
        <v>13835</v>
      </c>
      <c r="O52" s="14">
        <f t="shared" si="13"/>
        <v>13973</v>
      </c>
      <c r="P52" s="14">
        <f t="shared" si="13"/>
        <v>14113</v>
      </c>
      <c r="Q52" s="14">
        <f t="shared" si="13"/>
        <v>14254</v>
      </c>
    </row>
    <row r="53" spans="1:17" ht="115.5" customHeight="1" x14ac:dyDescent="0.25">
      <c r="A53" s="8" t="s">
        <v>407</v>
      </c>
      <c r="B53" s="8" t="s">
        <v>169</v>
      </c>
      <c r="C53" s="8" t="s">
        <v>29</v>
      </c>
      <c r="D53" s="8" t="s">
        <v>21</v>
      </c>
      <c r="E53" s="8" t="s">
        <v>38</v>
      </c>
      <c r="F53" s="8" t="s">
        <v>104</v>
      </c>
      <c r="G53" s="8" t="s">
        <v>23</v>
      </c>
      <c r="H53" s="8" t="s">
        <v>22</v>
      </c>
      <c r="I53" s="8" t="s">
        <v>146</v>
      </c>
      <c r="J53" s="4" t="s">
        <v>180</v>
      </c>
      <c r="K53" s="8" t="s">
        <v>172</v>
      </c>
      <c r="L53" s="14">
        <v>13015</v>
      </c>
      <c r="M53" s="13">
        <v>9766.9055800000006</v>
      </c>
      <c r="N53" s="13">
        <v>13835</v>
      </c>
      <c r="O53" s="13">
        <v>13973</v>
      </c>
      <c r="P53" s="13">
        <v>14113</v>
      </c>
      <c r="Q53" s="13">
        <v>14254</v>
      </c>
    </row>
    <row r="54" spans="1:17" ht="56.25" customHeight="1" x14ac:dyDescent="0.25">
      <c r="A54" s="8" t="s">
        <v>407</v>
      </c>
      <c r="B54" s="17"/>
      <c r="C54" s="8" t="s">
        <v>29</v>
      </c>
      <c r="D54" s="8" t="s">
        <v>21</v>
      </c>
      <c r="E54" s="8" t="s">
        <v>24</v>
      </c>
      <c r="F54" s="8" t="s">
        <v>79</v>
      </c>
      <c r="G54" s="8" t="s">
        <v>23</v>
      </c>
      <c r="H54" s="8" t="s">
        <v>22</v>
      </c>
      <c r="I54" s="8" t="s">
        <v>146</v>
      </c>
      <c r="J54" s="17" t="s">
        <v>283</v>
      </c>
      <c r="K54" s="11"/>
      <c r="L54" s="14">
        <f>L55</f>
        <v>285</v>
      </c>
      <c r="M54" s="14">
        <f t="shared" ref="M54:Q54" si="14">M55</f>
        <v>285</v>
      </c>
      <c r="N54" s="14">
        <f t="shared" si="14"/>
        <v>400</v>
      </c>
      <c r="O54" s="14">
        <f t="shared" si="14"/>
        <v>410</v>
      </c>
      <c r="P54" s="14">
        <f t="shared" si="14"/>
        <v>420</v>
      </c>
      <c r="Q54" s="14">
        <f t="shared" si="14"/>
        <v>420</v>
      </c>
    </row>
    <row r="55" spans="1:17" ht="59.25" customHeight="1" x14ac:dyDescent="0.25">
      <c r="A55" s="8" t="s">
        <v>407</v>
      </c>
      <c r="B55" s="17">
        <v>902</v>
      </c>
      <c r="C55" s="8" t="s">
        <v>29</v>
      </c>
      <c r="D55" s="8" t="s">
        <v>21</v>
      </c>
      <c r="E55" s="8" t="s">
        <v>24</v>
      </c>
      <c r="F55" s="8" t="s">
        <v>25</v>
      </c>
      <c r="G55" s="8" t="s">
        <v>23</v>
      </c>
      <c r="H55" s="8" t="s">
        <v>22</v>
      </c>
      <c r="I55" s="8" t="s">
        <v>146</v>
      </c>
      <c r="J55" s="17" t="s">
        <v>284</v>
      </c>
      <c r="K55" s="8" t="s">
        <v>26</v>
      </c>
      <c r="L55" s="14">
        <v>285</v>
      </c>
      <c r="M55" s="13">
        <v>285</v>
      </c>
      <c r="N55" s="13">
        <v>400</v>
      </c>
      <c r="O55" s="13">
        <v>410</v>
      </c>
      <c r="P55" s="13">
        <v>420</v>
      </c>
      <c r="Q55" s="13">
        <v>420</v>
      </c>
    </row>
    <row r="56" spans="1:17" ht="165" customHeight="1" x14ac:dyDescent="0.25">
      <c r="A56" s="12" t="s">
        <v>408</v>
      </c>
      <c r="B56" s="7"/>
      <c r="C56" s="7" t="s">
        <v>29</v>
      </c>
      <c r="D56" s="7" t="s">
        <v>31</v>
      </c>
      <c r="E56" s="7" t="s">
        <v>256</v>
      </c>
      <c r="F56" s="7" t="s">
        <v>79</v>
      </c>
      <c r="G56" s="7" t="s">
        <v>256</v>
      </c>
      <c r="H56" s="7" t="s">
        <v>22</v>
      </c>
      <c r="I56" s="7" t="s">
        <v>79</v>
      </c>
      <c r="J56" s="12" t="s">
        <v>285</v>
      </c>
      <c r="K56" s="11"/>
      <c r="L56" s="14">
        <f t="shared" ref="L56:Q56" si="15">L57+L59+L62+L67+L71+L74+L77+L65</f>
        <v>98766.485000000001</v>
      </c>
      <c r="M56" s="14">
        <f t="shared" si="15"/>
        <v>64549.743049999997</v>
      </c>
      <c r="N56" s="14">
        <f t="shared" si="15"/>
        <v>94498.180000000008</v>
      </c>
      <c r="O56" s="14">
        <f t="shared" si="15"/>
        <v>88929</v>
      </c>
      <c r="P56" s="14">
        <f t="shared" si="15"/>
        <v>93924.999999999985</v>
      </c>
      <c r="Q56" s="14">
        <f t="shared" si="15"/>
        <v>97371.3</v>
      </c>
    </row>
    <row r="57" spans="1:17" ht="127.5" customHeight="1" x14ac:dyDescent="0.25">
      <c r="A57" s="8" t="s">
        <v>30</v>
      </c>
      <c r="B57" s="7"/>
      <c r="C57" s="7" t="s">
        <v>29</v>
      </c>
      <c r="D57" s="7" t="s">
        <v>31</v>
      </c>
      <c r="E57" s="7" t="s">
        <v>23</v>
      </c>
      <c r="F57" s="7" t="s">
        <v>79</v>
      </c>
      <c r="G57" s="7" t="s">
        <v>256</v>
      </c>
      <c r="H57" s="7" t="s">
        <v>22</v>
      </c>
      <c r="I57" s="7" t="s">
        <v>34</v>
      </c>
      <c r="J57" s="12" t="s">
        <v>286</v>
      </c>
      <c r="K57" s="11"/>
      <c r="L57" s="14">
        <f>L58</f>
        <v>61.18</v>
      </c>
      <c r="M57" s="14">
        <f t="shared" ref="M57:Q57" si="16">M58</f>
        <v>61.18</v>
      </c>
      <c r="N57" s="14">
        <f t="shared" si="16"/>
        <v>61.18</v>
      </c>
      <c r="O57" s="14">
        <f t="shared" si="16"/>
        <v>0</v>
      </c>
      <c r="P57" s="14">
        <f t="shared" si="16"/>
        <v>0</v>
      </c>
      <c r="Q57" s="14">
        <f t="shared" si="16"/>
        <v>0</v>
      </c>
    </row>
    <row r="58" spans="1:17" ht="122.25" customHeight="1" x14ac:dyDescent="0.25">
      <c r="A58" s="8" t="s">
        <v>30</v>
      </c>
      <c r="B58" s="8" t="s">
        <v>28</v>
      </c>
      <c r="C58" s="8" t="s">
        <v>29</v>
      </c>
      <c r="D58" s="8" t="s">
        <v>31</v>
      </c>
      <c r="E58" s="8" t="s">
        <v>23</v>
      </c>
      <c r="F58" s="8" t="s">
        <v>32</v>
      </c>
      <c r="G58" s="8" t="s">
        <v>33</v>
      </c>
      <c r="H58" s="8" t="s">
        <v>22</v>
      </c>
      <c r="I58" s="8" t="s">
        <v>34</v>
      </c>
      <c r="J58" s="11" t="s">
        <v>35</v>
      </c>
      <c r="K58" s="8" t="s">
        <v>26</v>
      </c>
      <c r="L58" s="14">
        <v>61.18</v>
      </c>
      <c r="M58" s="13">
        <v>61.18</v>
      </c>
      <c r="N58" s="13">
        <v>61.18</v>
      </c>
      <c r="O58" s="13">
        <v>0</v>
      </c>
      <c r="P58" s="13">
        <v>0</v>
      </c>
      <c r="Q58" s="13">
        <v>0</v>
      </c>
    </row>
    <row r="59" spans="1:17" ht="135.75" customHeight="1" x14ac:dyDescent="0.25">
      <c r="A59" s="8" t="s">
        <v>30</v>
      </c>
      <c r="B59" s="7"/>
      <c r="C59" s="7" t="s">
        <v>29</v>
      </c>
      <c r="D59" s="7" t="s">
        <v>31</v>
      </c>
      <c r="E59" s="7" t="s">
        <v>38</v>
      </c>
      <c r="F59" s="7" t="s">
        <v>79</v>
      </c>
      <c r="G59" s="7" t="s">
        <v>256</v>
      </c>
      <c r="H59" s="7" t="s">
        <v>22</v>
      </c>
      <c r="I59" s="7" t="s">
        <v>34</v>
      </c>
      <c r="J59" s="12" t="s">
        <v>287</v>
      </c>
      <c r="K59" s="11"/>
      <c r="L59" s="14">
        <f>L60</f>
        <v>25</v>
      </c>
      <c r="M59" s="14">
        <f t="shared" ref="M59:Q59" si="17">M60</f>
        <v>9.5208999999999993</v>
      </c>
      <c r="N59" s="14">
        <f t="shared" si="17"/>
        <v>20.2</v>
      </c>
      <c r="O59" s="14">
        <f t="shared" si="17"/>
        <v>21.2</v>
      </c>
      <c r="P59" s="14">
        <f t="shared" si="17"/>
        <v>20</v>
      </c>
      <c r="Q59" s="14">
        <f t="shared" si="17"/>
        <v>13.6</v>
      </c>
    </row>
    <row r="60" spans="1:17" ht="108" customHeight="1" x14ac:dyDescent="0.25">
      <c r="A60" s="8" t="s">
        <v>30</v>
      </c>
      <c r="B60" s="8" t="s">
        <v>28</v>
      </c>
      <c r="C60" s="8" t="s">
        <v>29</v>
      </c>
      <c r="D60" s="8" t="s">
        <v>31</v>
      </c>
      <c r="E60" s="8" t="s">
        <v>38</v>
      </c>
      <c r="F60" s="8" t="s">
        <v>32</v>
      </c>
      <c r="G60" s="8" t="s">
        <v>33</v>
      </c>
      <c r="H60" s="8" t="s">
        <v>22</v>
      </c>
      <c r="I60" s="8" t="s">
        <v>34</v>
      </c>
      <c r="J60" s="11" t="s">
        <v>39</v>
      </c>
      <c r="K60" s="8" t="s">
        <v>26</v>
      </c>
      <c r="L60" s="14">
        <v>25</v>
      </c>
      <c r="M60" s="13">
        <v>9.5208999999999993</v>
      </c>
      <c r="N60" s="13">
        <v>20.2</v>
      </c>
      <c r="O60" s="13">
        <v>21.2</v>
      </c>
      <c r="P60" s="13">
        <v>20</v>
      </c>
      <c r="Q60" s="13">
        <v>13.6</v>
      </c>
    </row>
    <row r="61" spans="1:17" ht="165" customHeight="1" x14ac:dyDescent="0.25">
      <c r="A61" s="8" t="s">
        <v>30</v>
      </c>
      <c r="B61" s="7"/>
      <c r="C61" s="7" t="s">
        <v>29</v>
      </c>
      <c r="D61" s="7" t="s">
        <v>31</v>
      </c>
      <c r="E61" s="7" t="s">
        <v>33</v>
      </c>
      <c r="F61" s="7" t="s">
        <v>79</v>
      </c>
      <c r="G61" s="7" t="s">
        <v>256</v>
      </c>
      <c r="H61" s="7" t="s">
        <v>22</v>
      </c>
      <c r="I61" s="7" t="s">
        <v>34</v>
      </c>
      <c r="J61" s="12" t="s">
        <v>288</v>
      </c>
      <c r="K61" s="11"/>
      <c r="L61" s="14">
        <f>L62+L65+L67</f>
        <v>92756.3</v>
      </c>
      <c r="M61" s="14">
        <f t="shared" ref="M61:Q61" si="18">M62+M65+M67</f>
        <v>59069.785329999999</v>
      </c>
      <c r="N61" s="14">
        <f t="shared" si="18"/>
        <v>88024.7</v>
      </c>
      <c r="O61" s="14">
        <f t="shared" si="18"/>
        <v>87315.5</v>
      </c>
      <c r="P61" s="14">
        <f t="shared" si="18"/>
        <v>92230.499999999985</v>
      </c>
      <c r="Q61" s="14">
        <f t="shared" si="18"/>
        <v>95690.4</v>
      </c>
    </row>
    <row r="62" spans="1:17" ht="141" customHeight="1" x14ac:dyDescent="0.25">
      <c r="A62" s="8" t="s">
        <v>30</v>
      </c>
      <c r="B62" s="17"/>
      <c r="C62" s="7" t="s">
        <v>29</v>
      </c>
      <c r="D62" s="7" t="s">
        <v>31</v>
      </c>
      <c r="E62" s="7" t="s">
        <v>33</v>
      </c>
      <c r="F62" s="7" t="s">
        <v>104</v>
      </c>
      <c r="G62" s="7" t="s">
        <v>256</v>
      </c>
      <c r="H62" s="7" t="s">
        <v>22</v>
      </c>
      <c r="I62" s="7" t="s">
        <v>34</v>
      </c>
      <c r="J62" s="17" t="s">
        <v>289</v>
      </c>
      <c r="K62" s="11"/>
      <c r="L62" s="14">
        <f>L63+L64</f>
        <v>84497.5</v>
      </c>
      <c r="M62" s="14">
        <f t="shared" ref="M62:Q62" si="19">M63+M64</f>
        <v>53574.607130000004</v>
      </c>
      <c r="N62" s="14">
        <f t="shared" si="19"/>
        <v>80183.3</v>
      </c>
      <c r="O62" s="14">
        <f t="shared" si="19"/>
        <v>79292.100000000006</v>
      </c>
      <c r="P62" s="14">
        <f t="shared" si="19"/>
        <v>82532.799999999988</v>
      </c>
      <c r="Q62" s="14">
        <f t="shared" si="19"/>
        <v>85903.3</v>
      </c>
    </row>
    <row r="63" spans="1:17" ht="165" customHeight="1" x14ac:dyDescent="0.25">
      <c r="A63" s="8" t="s">
        <v>30</v>
      </c>
      <c r="B63" s="8" t="s">
        <v>28</v>
      </c>
      <c r="C63" s="8" t="s">
        <v>29</v>
      </c>
      <c r="D63" s="8" t="s">
        <v>31</v>
      </c>
      <c r="E63" s="8" t="s">
        <v>33</v>
      </c>
      <c r="F63" s="8" t="s">
        <v>40</v>
      </c>
      <c r="G63" s="8" t="s">
        <v>33</v>
      </c>
      <c r="H63" s="8" t="s">
        <v>22</v>
      </c>
      <c r="I63" s="8" t="s">
        <v>34</v>
      </c>
      <c r="J63" s="11" t="s">
        <v>224</v>
      </c>
      <c r="K63" s="8" t="s">
        <v>26</v>
      </c>
      <c r="L63" s="14">
        <v>62742.6</v>
      </c>
      <c r="M63" s="13">
        <v>39762.303720000004</v>
      </c>
      <c r="N63" s="13">
        <v>58153.5</v>
      </c>
      <c r="O63" s="13">
        <v>58538.9</v>
      </c>
      <c r="P63" s="13">
        <v>60912.2</v>
      </c>
      <c r="Q63" s="13">
        <v>63380.4</v>
      </c>
    </row>
    <row r="64" spans="1:17" ht="178.5" customHeight="1" x14ac:dyDescent="0.25">
      <c r="A64" s="8" t="s">
        <v>30</v>
      </c>
      <c r="B64" s="8" t="s">
        <v>207</v>
      </c>
      <c r="C64" s="8" t="s">
        <v>29</v>
      </c>
      <c r="D64" s="8" t="s">
        <v>31</v>
      </c>
      <c r="E64" s="8" t="s">
        <v>33</v>
      </c>
      <c r="F64" s="8" t="s">
        <v>40</v>
      </c>
      <c r="G64" s="8" t="s">
        <v>47</v>
      </c>
      <c r="H64" s="8" t="s">
        <v>22</v>
      </c>
      <c r="I64" s="8" t="s">
        <v>34</v>
      </c>
      <c r="J64" s="11" t="s">
        <v>129</v>
      </c>
      <c r="K64" s="8" t="s">
        <v>130</v>
      </c>
      <c r="L64" s="14">
        <v>21754.9</v>
      </c>
      <c r="M64" s="13">
        <v>13812.30341</v>
      </c>
      <c r="N64" s="13">
        <v>22029.8</v>
      </c>
      <c r="O64" s="13">
        <v>20753.2</v>
      </c>
      <c r="P64" s="13">
        <v>21620.6</v>
      </c>
      <c r="Q64" s="13">
        <v>22522.9</v>
      </c>
    </row>
    <row r="65" spans="1:17" ht="178.5" customHeight="1" x14ac:dyDescent="0.25">
      <c r="A65" s="8" t="s">
        <v>30</v>
      </c>
      <c r="B65" s="8"/>
      <c r="C65" s="7" t="s">
        <v>29</v>
      </c>
      <c r="D65" s="7" t="s">
        <v>31</v>
      </c>
      <c r="E65" s="7" t="s">
        <v>33</v>
      </c>
      <c r="F65" s="7" t="s">
        <v>105</v>
      </c>
      <c r="G65" s="7" t="s">
        <v>256</v>
      </c>
      <c r="H65" s="7" t="s">
        <v>22</v>
      </c>
      <c r="I65" s="7" t="s">
        <v>34</v>
      </c>
      <c r="J65" s="12" t="s">
        <v>290</v>
      </c>
      <c r="K65" s="8"/>
      <c r="L65" s="14">
        <f>L66</f>
        <v>3607.8</v>
      </c>
      <c r="M65" s="14">
        <f t="shared" ref="M65:Q65" si="20">M66</f>
        <v>1520.93878</v>
      </c>
      <c r="N65" s="14">
        <f t="shared" si="20"/>
        <v>2140.4</v>
      </c>
      <c r="O65" s="14">
        <f t="shared" si="20"/>
        <v>2519</v>
      </c>
      <c r="P65" s="14">
        <f t="shared" si="20"/>
        <v>4193.3</v>
      </c>
      <c r="Q65" s="14">
        <f t="shared" si="20"/>
        <v>4282.7</v>
      </c>
    </row>
    <row r="66" spans="1:17" ht="143.25" customHeight="1" x14ac:dyDescent="0.25">
      <c r="A66" s="8" t="s">
        <v>30</v>
      </c>
      <c r="B66" s="8" t="s">
        <v>28</v>
      </c>
      <c r="C66" s="8" t="s">
        <v>29</v>
      </c>
      <c r="D66" s="8" t="s">
        <v>31</v>
      </c>
      <c r="E66" s="8" t="s">
        <v>33</v>
      </c>
      <c r="F66" s="8" t="s">
        <v>42</v>
      </c>
      <c r="G66" s="8" t="s">
        <v>33</v>
      </c>
      <c r="H66" s="8" t="s">
        <v>22</v>
      </c>
      <c r="I66" s="8" t="s">
        <v>34</v>
      </c>
      <c r="J66" s="11" t="s">
        <v>43</v>
      </c>
      <c r="K66" s="8" t="s">
        <v>26</v>
      </c>
      <c r="L66" s="14">
        <v>3607.8</v>
      </c>
      <c r="M66" s="13">
        <v>1520.93878</v>
      </c>
      <c r="N66" s="13">
        <v>2140.4</v>
      </c>
      <c r="O66" s="13">
        <v>2519</v>
      </c>
      <c r="P66" s="13">
        <v>4193.3</v>
      </c>
      <c r="Q66" s="13">
        <v>4282.7</v>
      </c>
    </row>
    <row r="67" spans="1:17" ht="178.5" customHeight="1" x14ac:dyDescent="0.25">
      <c r="A67" s="8" t="s">
        <v>30</v>
      </c>
      <c r="B67" s="7"/>
      <c r="C67" s="7" t="s">
        <v>29</v>
      </c>
      <c r="D67" s="7" t="s">
        <v>31</v>
      </c>
      <c r="E67" s="7" t="s">
        <v>33</v>
      </c>
      <c r="F67" s="7" t="s">
        <v>81</v>
      </c>
      <c r="G67" s="7" t="s">
        <v>256</v>
      </c>
      <c r="H67" s="7" t="s">
        <v>22</v>
      </c>
      <c r="I67" s="7" t="s">
        <v>34</v>
      </c>
      <c r="J67" s="12" t="s">
        <v>291</v>
      </c>
      <c r="K67" s="8"/>
      <c r="L67" s="14">
        <f>L68</f>
        <v>4651</v>
      </c>
      <c r="M67" s="14">
        <f t="shared" ref="M67:N67" si="21">M68</f>
        <v>3974.2394199999999</v>
      </c>
      <c r="N67" s="14">
        <f t="shared" si="21"/>
        <v>5701</v>
      </c>
      <c r="O67" s="14">
        <f>O68+O70</f>
        <v>5504.4</v>
      </c>
      <c r="P67" s="14">
        <f t="shared" ref="P67:Q67" si="22">P68+P70</f>
        <v>5504.4</v>
      </c>
      <c r="Q67" s="14">
        <f t="shared" si="22"/>
        <v>5504.4</v>
      </c>
    </row>
    <row r="68" spans="1:17" ht="149.25" customHeight="1" x14ac:dyDescent="0.25">
      <c r="A68" s="8" t="s">
        <v>30</v>
      </c>
      <c r="B68" s="8" t="s">
        <v>28</v>
      </c>
      <c r="C68" s="8" t="s">
        <v>29</v>
      </c>
      <c r="D68" s="8" t="s">
        <v>31</v>
      </c>
      <c r="E68" s="8" t="s">
        <v>33</v>
      </c>
      <c r="F68" s="8" t="s">
        <v>44</v>
      </c>
      <c r="G68" s="8" t="s">
        <v>33</v>
      </c>
      <c r="H68" s="8" t="s">
        <v>22</v>
      </c>
      <c r="I68" s="8" t="s">
        <v>34</v>
      </c>
      <c r="J68" s="11" t="s">
        <v>45</v>
      </c>
      <c r="K68" s="8" t="s">
        <v>26</v>
      </c>
      <c r="L68" s="14">
        <v>4651</v>
      </c>
      <c r="M68" s="13">
        <v>3974.2394199999999</v>
      </c>
      <c r="N68" s="13">
        <v>5701</v>
      </c>
      <c r="O68" s="13">
        <v>0</v>
      </c>
      <c r="P68" s="13">
        <v>0</v>
      </c>
      <c r="Q68" s="13">
        <v>0</v>
      </c>
    </row>
    <row r="69" spans="1:17" ht="132.75" customHeight="1" x14ac:dyDescent="0.25">
      <c r="A69" s="8" t="s">
        <v>30</v>
      </c>
      <c r="B69" s="8"/>
      <c r="C69" s="7" t="s">
        <v>29</v>
      </c>
      <c r="D69" s="7" t="s">
        <v>31</v>
      </c>
      <c r="E69" s="7" t="s">
        <v>33</v>
      </c>
      <c r="F69" s="7" t="s">
        <v>243</v>
      </c>
      <c r="G69" s="7" t="s">
        <v>256</v>
      </c>
      <c r="H69" s="7" t="s">
        <v>22</v>
      </c>
      <c r="I69" s="7" t="s">
        <v>34</v>
      </c>
      <c r="J69" s="12" t="s">
        <v>369</v>
      </c>
      <c r="K69" s="8"/>
      <c r="L69" s="13">
        <f t="shared" ref="L69:N69" si="23">L70</f>
        <v>0</v>
      </c>
      <c r="M69" s="13">
        <f t="shared" si="23"/>
        <v>0</v>
      </c>
      <c r="N69" s="13">
        <f t="shared" si="23"/>
        <v>0</v>
      </c>
      <c r="O69" s="13">
        <f>O70</f>
        <v>5504.4</v>
      </c>
      <c r="P69" s="13">
        <f t="shared" ref="P69:Q69" si="24">P70</f>
        <v>5504.4</v>
      </c>
      <c r="Q69" s="13">
        <f t="shared" si="24"/>
        <v>5504.4</v>
      </c>
    </row>
    <row r="70" spans="1:17" ht="138" customHeight="1" x14ac:dyDescent="0.25">
      <c r="A70" s="8" t="s">
        <v>30</v>
      </c>
      <c r="B70" s="8" t="s">
        <v>28</v>
      </c>
      <c r="C70" s="7" t="s">
        <v>29</v>
      </c>
      <c r="D70" s="7" t="s">
        <v>31</v>
      </c>
      <c r="E70" s="7" t="s">
        <v>33</v>
      </c>
      <c r="F70" s="7" t="s">
        <v>370</v>
      </c>
      <c r="G70" s="7" t="s">
        <v>33</v>
      </c>
      <c r="H70" s="7" t="s">
        <v>22</v>
      </c>
      <c r="I70" s="7" t="s">
        <v>34</v>
      </c>
      <c r="J70" s="11" t="s">
        <v>419</v>
      </c>
      <c r="K70" s="8" t="s">
        <v>26</v>
      </c>
      <c r="L70" s="14">
        <v>0</v>
      </c>
      <c r="M70" s="13">
        <v>0</v>
      </c>
      <c r="N70" s="13">
        <v>0</v>
      </c>
      <c r="O70" s="13">
        <v>5504.4</v>
      </c>
      <c r="P70" s="13">
        <v>5504.4</v>
      </c>
      <c r="Q70" s="13">
        <v>5504.4</v>
      </c>
    </row>
    <row r="71" spans="1:17" ht="124.5" customHeight="1" x14ac:dyDescent="0.25">
      <c r="A71" s="8" t="s">
        <v>30</v>
      </c>
      <c r="B71" s="7"/>
      <c r="C71" s="7" t="s">
        <v>29</v>
      </c>
      <c r="D71" s="7" t="s">
        <v>31</v>
      </c>
      <c r="E71" s="7" t="s">
        <v>33</v>
      </c>
      <c r="F71" s="7" t="s">
        <v>293</v>
      </c>
      <c r="G71" s="7" t="s">
        <v>256</v>
      </c>
      <c r="H71" s="7" t="s">
        <v>22</v>
      </c>
      <c r="I71" s="7" t="s">
        <v>34</v>
      </c>
      <c r="J71" s="12" t="s">
        <v>292</v>
      </c>
      <c r="K71" s="8"/>
      <c r="L71" s="14">
        <f>L72</f>
        <v>4136.0050000000001</v>
      </c>
      <c r="M71" s="14">
        <f t="shared" ref="M71:Q71" si="25">M72</f>
        <v>4136.0231000000003</v>
      </c>
      <c r="N71" s="14">
        <f t="shared" si="25"/>
        <v>4202.6000000000004</v>
      </c>
      <c r="O71" s="14">
        <f t="shared" si="25"/>
        <v>0</v>
      </c>
      <c r="P71" s="14">
        <f t="shared" si="25"/>
        <v>0</v>
      </c>
      <c r="Q71" s="14">
        <f t="shared" si="25"/>
        <v>0</v>
      </c>
    </row>
    <row r="72" spans="1:17" ht="115.5" customHeight="1" x14ac:dyDescent="0.25">
      <c r="A72" s="8" t="s">
        <v>30</v>
      </c>
      <c r="B72" s="7"/>
      <c r="C72" s="7" t="s">
        <v>29</v>
      </c>
      <c r="D72" s="7" t="s">
        <v>31</v>
      </c>
      <c r="E72" s="7" t="s">
        <v>33</v>
      </c>
      <c r="F72" s="7" t="s">
        <v>294</v>
      </c>
      <c r="G72" s="7" t="s">
        <v>256</v>
      </c>
      <c r="H72" s="7" t="s">
        <v>22</v>
      </c>
      <c r="I72" s="7" t="s">
        <v>34</v>
      </c>
      <c r="J72" s="12" t="s">
        <v>296</v>
      </c>
      <c r="K72" s="8"/>
      <c r="L72" s="14">
        <f>L73</f>
        <v>4136.0050000000001</v>
      </c>
      <c r="M72" s="14">
        <f t="shared" ref="M72:Q72" si="26">M73</f>
        <v>4136.0231000000003</v>
      </c>
      <c r="N72" s="14">
        <f t="shared" si="26"/>
        <v>4202.6000000000004</v>
      </c>
      <c r="O72" s="14">
        <f t="shared" si="26"/>
        <v>0</v>
      </c>
      <c r="P72" s="14">
        <f t="shared" si="26"/>
        <v>0</v>
      </c>
      <c r="Q72" s="14">
        <f t="shared" si="26"/>
        <v>0</v>
      </c>
    </row>
    <row r="73" spans="1:17" ht="201.75" customHeight="1" x14ac:dyDescent="0.25">
      <c r="A73" s="8" t="s">
        <v>30</v>
      </c>
      <c r="B73" s="7" t="s">
        <v>28</v>
      </c>
      <c r="C73" s="7" t="s">
        <v>29</v>
      </c>
      <c r="D73" s="7" t="s">
        <v>31</v>
      </c>
      <c r="E73" s="7" t="s">
        <v>33</v>
      </c>
      <c r="F73" s="7" t="s">
        <v>46</v>
      </c>
      <c r="G73" s="7" t="s">
        <v>33</v>
      </c>
      <c r="H73" s="7" t="s">
        <v>22</v>
      </c>
      <c r="I73" s="7" t="s">
        <v>34</v>
      </c>
      <c r="J73" s="17" t="s">
        <v>295</v>
      </c>
      <c r="K73" s="8" t="s">
        <v>26</v>
      </c>
      <c r="L73" s="14">
        <v>4136.0050000000001</v>
      </c>
      <c r="M73" s="13">
        <v>4136.0231000000003</v>
      </c>
      <c r="N73" s="13">
        <v>4202.6000000000004</v>
      </c>
      <c r="O73" s="13">
        <v>0</v>
      </c>
      <c r="P73" s="13">
        <v>0</v>
      </c>
      <c r="Q73" s="13">
        <v>0</v>
      </c>
    </row>
    <row r="74" spans="1:17" ht="131.25" customHeight="1" x14ac:dyDescent="0.25">
      <c r="A74" s="8" t="s">
        <v>30</v>
      </c>
      <c r="B74" s="7"/>
      <c r="C74" s="7" t="s">
        <v>29</v>
      </c>
      <c r="D74" s="7" t="s">
        <v>31</v>
      </c>
      <c r="E74" s="7" t="s">
        <v>24</v>
      </c>
      <c r="F74" s="7" t="s">
        <v>79</v>
      </c>
      <c r="G74" s="7" t="s">
        <v>256</v>
      </c>
      <c r="H74" s="7" t="s">
        <v>22</v>
      </c>
      <c r="I74" s="7" t="s">
        <v>34</v>
      </c>
      <c r="J74" s="12" t="s">
        <v>297</v>
      </c>
      <c r="K74" s="8"/>
      <c r="L74" s="14">
        <f>L75</f>
        <v>1288</v>
      </c>
      <c r="M74" s="14">
        <f t="shared" ref="M74:Q74" si="27">M75</f>
        <v>788.22056999999995</v>
      </c>
      <c r="N74" s="14">
        <f t="shared" si="27"/>
        <v>1671.3</v>
      </c>
      <c r="O74" s="14">
        <f t="shared" si="27"/>
        <v>1342.3</v>
      </c>
      <c r="P74" s="14">
        <f t="shared" si="27"/>
        <v>1424.5</v>
      </c>
      <c r="Q74" s="14">
        <f t="shared" si="27"/>
        <v>1417.3</v>
      </c>
    </row>
    <row r="75" spans="1:17" ht="120" customHeight="1" x14ac:dyDescent="0.25">
      <c r="A75" s="8" t="s">
        <v>30</v>
      </c>
      <c r="B75" s="7"/>
      <c r="C75" s="7" t="s">
        <v>29</v>
      </c>
      <c r="D75" s="7" t="s">
        <v>31</v>
      </c>
      <c r="E75" s="7" t="s">
        <v>24</v>
      </c>
      <c r="F75" s="7" t="s">
        <v>104</v>
      </c>
      <c r="G75" s="7" t="s">
        <v>256</v>
      </c>
      <c r="H75" s="7" t="s">
        <v>22</v>
      </c>
      <c r="I75" s="7" t="s">
        <v>34</v>
      </c>
      <c r="J75" s="12" t="s">
        <v>298</v>
      </c>
      <c r="K75" s="8"/>
      <c r="L75" s="14">
        <f>L76</f>
        <v>1288</v>
      </c>
      <c r="M75" s="14">
        <f t="shared" ref="M75:Q75" si="28">M76</f>
        <v>788.22056999999995</v>
      </c>
      <c r="N75" s="14">
        <f t="shared" si="28"/>
        <v>1671.3</v>
      </c>
      <c r="O75" s="14">
        <f t="shared" si="28"/>
        <v>1342.3</v>
      </c>
      <c r="P75" s="14">
        <f t="shared" si="28"/>
        <v>1424.5</v>
      </c>
      <c r="Q75" s="14">
        <f t="shared" si="28"/>
        <v>1417.3</v>
      </c>
    </row>
    <row r="76" spans="1:17" ht="113.25" customHeight="1" x14ac:dyDescent="0.25">
      <c r="A76" s="8" t="s">
        <v>30</v>
      </c>
      <c r="B76" s="8" t="s">
        <v>28</v>
      </c>
      <c r="C76" s="8" t="s">
        <v>29</v>
      </c>
      <c r="D76" s="8" t="s">
        <v>31</v>
      </c>
      <c r="E76" s="8" t="s">
        <v>24</v>
      </c>
      <c r="F76" s="8" t="s">
        <v>48</v>
      </c>
      <c r="G76" s="8" t="s">
        <v>33</v>
      </c>
      <c r="H76" s="8" t="s">
        <v>22</v>
      </c>
      <c r="I76" s="8" t="s">
        <v>34</v>
      </c>
      <c r="J76" s="11" t="s">
        <v>49</v>
      </c>
      <c r="K76" s="8" t="s">
        <v>26</v>
      </c>
      <c r="L76" s="14">
        <v>1288</v>
      </c>
      <c r="M76" s="13">
        <v>788.22056999999995</v>
      </c>
      <c r="N76" s="13">
        <v>1671.3</v>
      </c>
      <c r="O76" s="13">
        <v>1342.3</v>
      </c>
      <c r="P76" s="13">
        <v>1424.5</v>
      </c>
      <c r="Q76" s="13">
        <v>1417.3</v>
      </c>
    </row>
    <row r="77" spans="1:17" ht="161.25" customHeight="1" x14ac:dyDescent="0.25">
      <c r="A77" s="8" t="s">
        <v>30</v>
      </c>
      <c r="B77" s="7"/>
      <c r="C77" s="7" t="s">
        <v>29</v>
      </c>
      <c r="D77" s="7" t="s">
        <v>31</v>
      </c>
      <c r="E77" s="7" t="s">
        <v>50</v>
      </c>
      <c r="F77" s="7" t="s">
        <v>79</v>
      </c>
      <c r="G77" s="7" t="s">
        <v>256</v>
      </c>
      <c r="H77" s="7" t="s">
        <v>22</v>
      </c>
      <c r="I77" s="7" t="s">
        <v>34</v>
      </c>
      <c r="J77" s="12" t="s">
        <v>299</v>
      </c>
      <c r="K77" s="8"/>
      <c r="L77" s="14">
        <f>L78</f>
        <v>500</v>
      </c>
      <c r="M77" s="14">
        <f t="shared" ref="M77:Q77" si="29">M78</f>
        <v>485.01315</v>
      </c>
      <c r="N77" s="14">
        <f t="shared" si="29"/>
        <v>518.20000000000005</v>
      </c>
      <c r="O77" s="14">
        <f t="shared" si="29"/>
        <v>250</v>
      </c>
      <c r="P77" s="14">
        <f t="shared" si="29"/>
        <v>250</v>
      </c>
      <c r="Q77" s="14">
        <f t="shared" si="29"/>
        <v>250</v>
      </c>
    </row>
    <row r="78" spans="1:17" ht="155.25" customHeight="1" x14ac:dyDescent="0.25">
      <c r="A78" s="8" t="s">
        <v>30</v>
      </c>
      <c r="B78" s="7"/>
      <c r="C78" s="7" t="s">
        <v>29</v>
      </c>
      <c r="D78" s="7" t="s">
        <v>31</v>
      </c>
      <c r="E78" s="7" t="s">
        <v>50</v>
      </c>
      <c r="F78" s="7" t="s">
        <v>85</v>
      </c>
      <c r="G78" s="7" t="s">
        <v>256</v>
      </c>
      <c r="H78" s="7" t="s">
        <v>22</v>
      </c>
      <c r="I78" s="7" t="s">
        <v>34</v>
      </c>
      <c r="J78" s="12" t="s">
        <v>300</v>
      </c>
      <c r="K78" s="8"/>
      <c r="L78" s="14">
        <f>L79</f>
        <v>500</v>
      </c>
      <c r="M78" s="14">
        <f t="shared" ref="M78:Q78" si="30">M79</f>
        <v>485.01315</v>
      </c>
      <c r="N78" s="14">
        <f t="shared" si="30"/>
        <v>518.20000000000005</v>
      </c>
      <c r="O78" s="14">
        <f t="shared" si="30"/>
        <v>250</v>
      </c>
      <c r="P78" s="14">
        <f t="shared" si="30"/>
        <v>250</v>
      </c>
      <c r="Q78" s="14">
        <f t="shared" si="30"/>
        <v>250</v>
      </c>
    </row>
    <row r="79" spans="1:17" ht="162" customHeight="1" x14ac:dyDescent="0.25">
      <c r="A79" s="8" t="s">
        <v>30</v>
      </c>
      <c r="B79" s="8" t="s">
        <v>28</v>
      </c>
      <c r="C79" s="8" t="s">
        <v>29</v>
      </c>
      <c r="D79" s="8" t="s">
        <v>31</v>
      </c>
      <c r="E79" s="8" t="s">
        <v>50</v>
      </c>
      <c r="F79" s="8" t="s">
        <v>51</v>
      </c>
      <c r="G79" s="8" t="s">
        <v>33</v>
      </c>
      <c r="H79" s="8" t="s">
        <v>22</v>
      </c>
      <c r="I79" s="8" t="s">
        <v>34</v>
      </c>
      <c r="J79" s="11" t="s">
        <v>52</v>
      </c>
      <c r="K79" s="8" t="s">
        <v>26</v>
      </c>
      <c r="L79" s="14">
        <v>500</v>
      </c>
      <c r="M79" s="13">
        <v>485.01315</v>
      </c>
      <c r="N79" s="13">
        <v>518.20000000000005</v>
      </c>
      <c r="O79" s="13">
        <v>250</v>
      </c>
      <c r="P79" s="13">
        <v>250</v>
      </c>
      <c r="Q79" s="13">
        <v>250</v>
      </c>
    </row>
    <row r="80" spans="1:17" ht="122.25" customHeight="1" x14ac:dyDescent="0.25">
      <c r="A80" s="12" t="s">
        <v>409</v>
      </c>
      <c r="B80" s="7"/>
      <c r="C80" s="7" t="s">
        <v>29</v>
      </c>
      <c r="D80" s="7" t="s">
        <v>301</v>
      </c>
      <c r="E80" s="7" t="s">
        <v>256</v>
      </c>
      <c r="F80" s="7" t="s">
        <v>79</v>
      </c>
      <c r="G80" s="7" t="s">
        <v>256</v>
      </c>
      <c r="H80" s="7" t="s">
        <v>22</v>
      </c>
      <c r="I80" s="7" t="s">
        <v>79</v>
      </c>
      <c r="J80" s="12" t="s">
        <v>302</v>
      </c>
      <c r="K80" s="11"/>
      <c r="L80" s="14">
        <f>L81</f>
        <v>7947.5</v>
      </c>
      <c r="M80" s="14">
        <f t="shared" ref="M80:Q80" si="31">M81</f>
        <v>5927.02909</v>
      </c>
      <c r="N80" s="14">
        <f t="shared" si="31"/>
        <v>7700</v>
      </c>
      <c r="O80" s="14">
        <f t="shared" si="31"/>
        <v>7900.2000000000007</v>
      </c>
      <c r="P80" s="14">
        <f t="shared" si="31"/>
        <v>8105.6</v>
      </c>
      <c r="Q80" s="14">
        <f t="shared" si="31"/>
        <v>8316.4000000000015</v>
      </c>
    </row>
    <row r="81" spans="1:18" ht="65.25" customHeight="1" x14ac:dyDescent="0.25">
      <c r="A81" s="8" t="s">
        <v>136</v>
      </c>
      <c r="B81" s="7"/>
      <c r="C81" s="7" t="s">
        <v>29</v>
      </c>
      <c r="D81" s="7" t="s">
        <v>301</v>
      </c>
      <c r="E81" s="7" t="s">
        <v>23</v>
      </c>
      <c r="F81" s="7" t="s">
        <v>79</v>
      </c>
      <c r="G81" s="7" t="s">
        <v>23</v>
      </c>
      <c r="H81" s="7" t="s">
        <v>22</v>
      </c>
      <c r="I81" s="7" t="s">
        <v>34</v>
      </c>
      <c r="J81" s="12" t="s">
        <v>303</v>
      </c>
      <c r="K81" s="11"/>
      <c r="L81" s="14">
        <f>L82+L83+L84+L85+L86</f>
        <v>7947.5</v>
      </c>
      <c r="M81" s="14">
        <f t="shared" ref="M81:Q81" si="32">M82+M83+M84+M85+M86</f>
        <v>5927.02909</v>
      </c>
      <c r="N81" s="14">
        <f t="shared" si="32"/>
        <v>7700</v>
      </c>
      <c r="O81" s="14">
        <f t="shared" si="32"/>
        <v>7900.2000000000007</v>
      </c>
      <c r="P81" s="14">
        <f t="shared" si="32"/>
        <v>8105.6</v>
      </c>
      <c r="Q81" s="14">
        <f t="shared" si="32"/>
        <v>8316.4000000000015</v>
      </c>
    </row>
    <row r="82" spans="1:18" ht="83.25" customHeight="1" x14ac:dyDescent="0.25">
      <c r="A82" s="8" t="s">
        <v>136</v>
      </c>
      <c r="B82" s="8" t="s">
        <v>132</v>
      </c>
      <c r="C82" s="8">
        <v>1</v>
      </c>
      <c r="D82" s="8">
        <v>12</v>
      </c>
      <c r="E82" s="8" t="s">
        <v>23</v>
      </c>
      <c r="F82" s="8" t="s">
        <v>104</v>
      </c>
      <c r="G82" s="8" t="s">
        <v>23</v>
      </c>
      <c r="H82" s="8" t="s">
        <v>22</v>
      </c>
      <c r="I82" s="8" t="s">
        <v>34</v>
      </c>
      <c r="J82" s="8" t="s">
        <v>133</v>
      </c>
      <c r="K82" s="8" t="s">
        <v>421</v>
      </c>
      <c r="L82" s="13">
        <v>1966.6379999999999</v>
      </c>
      <c r="M82" s="13">
        <v>1961.8654300000001</v>
      </c>
      <c r="N82" s="13">
        <v>2548.6999999999998</v>
      </c>
      <c r="O82" s="13">
        <v>2615</v>
      </c>
      <c r="P82" s="13">
        <v>2683</v>
      </c>
      <c r="Q82" s="13">
        <v>2752.7</v>
      </c>
      <c r="R82" s="2"/>
    </row>
    <row r="83" spans="1:18" ht="91.5" customHeight="1" x14ac:dyDescent="0.25">
      <c r="A83" s="8" t="s">
        <v>136</v>
      </c>
      <c r="B83" s="8" t="s">
        <v>132</v>
      </c>
      <c r="C83" s="8">
        <v>1</v>
      </c>
      <c r="D83" s="8">
        <v>12</v>
      </c>
      <c r="E83" s="8" t="s">
        <v>23</v>
      </c>
      <c r="F83" s="8" t="s">
        <v>81</v>
      </c>
      <c r="G83" s="8" t="s">
        <v>23</v>
      </c>
      <c r="H83" s="8" t="s">
        <v>22</v>
      </c>
      <c r="I83" s="8" t="s">
        <v>34</v>
      </c>
      <c r="J83" s="8" t="s">
        <v>134</v>
      </c>
      <c r="K83" s="8" t="s">
        <v>421</v>
      </c>
      <c r="L83" s="13">
        <v>127.357</v>
      </c>
      <c r="M83" s="13">
        <v>127.26366</v>
      </c>
      <c r="N83" s="13">
        <v>165.6</v>
      </c>
      <c r="O83" s="13">
        <v>169.9</v>
      </c>
      <c r="P83" s="13">
        <v>174.3</v>
      </c>
      <c r="Q83" s="13">
        <v>178.8</v>
      </c>
      <c r="R83" s="2"/>
    </row>
    <row r="84" spans="1:18" ht="66.75" customHeight="1" x14ac:dyDescent="0.25">
      <c r="A84" s="8" t="s">
        <v>136</v>
      </c>
      <c r="B84" s="8" t="s">
        <v>132</v>
      </c>
      <c r="C84" s="8">
        <v>1</v>
      </c>
      <c r="D84" s="8">
        <v>12</v>
      </c>
      <c r="E84" s="8" t="s">
        <v>23</v>
      </c>
      <c r="F84" s="8" t="s">
        <v>241</v>
      </c>
      <c r="G84" s="8" t="s">
        <v>23</v>
      </c>
      <c r="H84" s="8" t="s">
        <v>22</v>
      </c>
      <c r="I84" s="8" t="s">
        <v>34</v>
      </c>
      <c r="J84" s="8" t="s">
        <v>234</v>
      </c>
      <c r="K84" s="8" t="s">
        <v>421</v>
      </c>
      <c r="L84" s="13">
        <v>1618.183</v>
      </c>
      <c r="M84" s="13">
        <v>1619.12374</v>
      </c>
      <c r="N84" s="13">
        <v>2103.6</v>
      </c>
      <c r="O84" s="13">
        <v>2158.3000000000002</v>
      </c>
      <c r="P84" s="13">
        <v>2214.4</v>
      </c>
      <c r="Q84" s="13">
        <v>2272.1</v>
      </c>
      <c r="R84" s="2"/>
    </row>
    <row r="85" spans="1:18" ht="72.75" customHeight="1" x14ac:dyDescent="0.25">
      <c r="A85" s="8" t="s">
        <v>136</v>
      </c>
      <c r="B85" s="8" t="s">
        <v>132</v>
      </c>
      <c r="C85" s="8">
        <v>1</v>
      </c>
      <c r="D85" s="8">
        <v>12</v>
      </c>
      <c r="E85" s="8" t="s">
        <v>23</v>
      </c>
      <c r="F85" s="8" t="s">
        <v>242</v>
      </c>
      <c r="G85" s="8" t="s">
        <v>23</v>
      </c>
      <c r="H85" s="8" t="s">
        <v>22</v>
      </c>
      <c r="I85" s="8" t="s">
        <v>34</v>
      </c>
      <c r="J85" s="8" t="s">
        <v>410</v>
      </c>
      <c r="K85" s="8" t="s">
        <v>421</v>
      </c>
      <c r="L85" s="13">
        <v>4225.3220000000001</v>
      </c>
      <c r="M85" s="13">
        <v>2218.76179</v>
      </c>
      <c r="N85" s="13">
        <v>2882.09</v>
      </c>
      <c r="O85" s="13">
        <v>2957</v>
      </c>
      <c r="P85" s="13">
        <v>3033.9</v>
      </c>
      <c r="Q85" s="13">
        <v>3112.8</v>
      </c>
      <c r="R85" s="2"/>
    </row>
    <row r="86" spans="1:18" ht="97.5" customHeight="1" x14ac:dyDescent="0.25">
      <c r="A86" s="8" t="s">
        <v>136</v>
      </c>
      <c r="B86" s="8" t="s">
        <v>132</v>
      </c>
      <c r="C86" s="8">
        <v>1</v>
      </c>
      <c r="D86" s="8">
        <v>12</v>
      </c>
      <c r="E86" s="8" t="s">
        <v>23</v>
      </c>
      <c r="F86" s="8" t="s">
        <v>243</v>
      </c>
      <c r="G86" s="8" t="s">
        <v>23</v>
      </c>
      <c r="H86" s="8" t="s">
        <v>22</v>
      </c>
      <c r="I86" s="8" t="s">
        <v>34</v>
      </c>
      <c r="J86" s="8" t="s">
        <v>135</v>
      </c>
      <c r="K86" s="8" t="s">
        <v>421</v>
      </c>
      <c r="L86" s="13">
        <v>10</v>
      </c>
      <c r="M86" s="13">
        <v>1.447E-2</v>
      </c>
      <c r="N86" s="13">
        <v>0.01</v>
      </c>
      <c r="O86" s="13">
        <v>0</v>
      </c>
      <c r="P86" s="13">
        <v>0</v>
      </c>
      <c r="Q86" s="13">
        <v>0</v>
      </c>
      <c r="R86" s="2"/>
    </row>
    <row r="87" spans="1:18" ht="97.5" customHeight="1" x14ac:dyDescent="0.25">
      <c r="A87" s="12" t="s">
        <v>411</v>
      </c>
      <c r="B87" s="7"/>
      <c r="C87" s="7" t="s">
        <v>29</v>
      </c>
      <c r="D87" s="7" t="s">
        <v>47</v>
      </c>
      <c r="E87" s="7" t="s">
        <v>256</v>
      </c>
      <c r="F87" s="7" t="s">
        <v>79</v>
      </c>
      <c r="G87" s="7" t="s">
        <v>256</v>
      </c>
      <c r="H87" s="7" t="s">
        <v>22</v>
      </c>
      <c r="I87" s="7" t="s">
        <v>79</v>
      </c>
      <c r="J87" s="12" t="s">
        <v>304</v>
      </c>
      <c r="K87" s="8"/>
      <c r="L87" s="13">
        <f>L88+L92</f>
        <v>3481.4494100000002</v>
      </c>
      <c r="M87" s="13">
        <f t="shared" ref="M87:Q87" si="33">M88+M92</f>
        <v>3611.8445400000001</v>
      </c>
      <c r="N87" s="13">
        <f t="shared" si="33"/>
        <v>4648.6000000000004</v>
      </c>
      <c r="O87" s="13">
        <f t="shared" si="33"/>
        <v>2110</v>
      </c>
      <c r="P87" s="13">
        <f t="shared" si="33"/>
        <v>2120</v>
      </c>
      <c r="Q87" s="13">
        <f t="shared" si="33"/>
        <v>2120</v>
      </c>
      <c r="R87" s="2"/>
    </row>
    <row r="88" spans="1:18" ht="114" customHeight="1" x14ac:dyDescent="0.25">
      <c r="A88" s="8" t="s">
        <v>412</v>
      </c>
      <c r="B88" s="7"/>
      <c r="C88" s="7" t="s">
        <v>29</v>
      </c>
      <c r="D88" s="7" t="s">
        <v>47</v>
      </c>
      <c r="E88" s="7" t="s">
        <v>23</v>
      </c>
      <c r="F88" s="7" t="s">
        <v>79</v>
      </c>
      <c r="G88" s="7" t="s">
        <v>256</v>
      </c>
      <c r="H88" s="7" t="s">
        <v>22</v>
      </c>
      <c r="I88" s="7" t="s">
        <v>53</v>
      </c>
      <c r="J88" s="12" t="s">
        <v>305</v>
      </c>
      <c r="K88" s="8"/>
      <c r="L88" s="13">
        <f>L89</f>
        <v>1693.25308</v>
      </c>
      <c r="M88" s="13">
        <f t="shared" ref="M88:Q88" si="34">M89</f>
        <v>1823.6482099999998</v>
      </c>
      <c r="N88" s="13">
        <f t="shared" si="34"/>
        <v>2637.9</v>
      </c>
      <c r="O88" s="13">
        <f t="shared" si="34"/>
        <v>2110</v>
      </c>
      <c r="P88" s="13">
        <f t="shared" si="34"/>
        <v>2120</v>
      </c>
      <c r="Q88" s="13">
        <f t="shared" si="34"/>
        <v>2120</v>
      </c>
      <c r="R88" s="2"/>
    </row>
    <row r="89" spans="1:18" ht="98.25" customHeight="1" x14ac:dyDescent="0.25">
      <c r="A89" s="8" t="s">
        <v>412</v>
      </c>
      <c r="B89" s="7"/>
      <c r="C89" s="7" t="s">
        <v>29</v>
      </c>
      <c r="D89" s="7" t="s">
        <v>47</v>
      </c>
      <c r="E89" s="7" t="s">
        <v>23</v>
      </c>
      <c r="F89" s="7" t="s">
        <v>306</v>
      </c>
      <c r="G89" s="7" t="s">
        <v>256</v>
      </c>
      <c r="H89" s="7" t="s">
        <v>22</v>
      </c>
      <c r="I89" s="7" t="s">
        <v>53</v>
      </c>
      <c r="J89" s="12" t="s">
        <v>307</v>
      </c>
      <c r="K89" s="8"/>
      <c r="L89" s="13">
        <f>L90+L91</f>
        <v>1693.25308</v>
      </c>
      <c r="M89" s="13">
        <f t="shared" ref="M89:Q89" si="35">M90+M91</f>
        <v>1823.6482099999998</v>
      </c>
      <c r="N89" s="13">
        <f t="shared" si="35"/>
        <v>2637.9</v>
      </c>
      <c r="O89" s="13">
        <f t="shared" si="35"/>
        <v>2110</v>
      </c>
      <c r="P89" s="13">
        <f t="shared" si="35"/>
        <v>2120</v>
      </c>
      <c r="Q89" s="13">
        <f t="shared" si="35"/>
        <v>2120</v>
      </c>
      <c r="R89" s="2"/>
    </row>
    <row r="90" spans="1:18" ht="88.5" customHeight="1" x14ac:dyDescent="0.25">
      <c r="A90" s="8" t="s">
        <v>412</v>
      </c>
      <c r="B90" s="8" t="s">
        <v>28</v>
      </c>
      <c r="C90" s="8" t="s">
        <v>29</v>
      </c>
      <c r="D90" s="8" t="s">
        <v>47</v>
      </c>
      <c r="E90" s="8" t="s">
        <v>23</v>
      </c>
      <c r="F90" s="8" t="s">
        <v>54</v>
      </c>
      <c r="G90" s="8" t="s">
        <v>33</v>
      </c>
      <c r="H90" s="8" t="s">
        <v>22</v>
      </c>
      <c r="I90" s="8" t="s">
        <v>53</v>
      </c>
      <c r="J90" s="11" t="s">
        <v>55</v>
      </c>
      <c r="K90" s="8" t="s">
        <v>26</v>
      </c>
      <c r="L90" s="13">
        <v>1323.75488</v>
      </c>
      <c r="M90" s="13">
        <v>1323.75488</v>
      </c>
      <c r="N90" s="13">
        <v>1437.9</v>
      </c>
      <c r="O90" s="13">
        <v>910</v>
      </c>
      <c r="P90" s="13">
        <v>920</v>
      </c>
      <c r="Q90" s="13">
        <v>920</v>
      </c>
      <c r="R90" s="2"/>
    </row>
    <row r="91" spans="1:18" ht="143.25" customHeight="1" x14ac:dyDescent="0.25">
      <c r="A91" s="8" t="s">
        <v>412</v>
      </c>
      <c r="B91" s="8" t="s">
        <v>112</v>
      </c>
      <c r="C91" s="8" t="s">
        <v>29</v>
      </c>
      <c r="D91" s="8" t="s">
        <v>47</v>
      </c>
      <c r="E91" s="8" t="s">
        <v>23</v>
      </c>
      <c r="F91" s="8" t="s">
        <v>54</v>
      </c>
      <c r="G91" s="8" t="s">
        <v>33</v>
      </c>
      <c r="H91" s="8" t="s">
        <v>22</v>
      </c>
      <c r="I91" s="8" t="s">
        <v>53</v>
      </c>
      <c r="J91" s="11" t="s">
        <v>55</v>
      </c>
      <c r="K91" s="8" t="s">
        <v>113</v>
      </c>
      <c r="L91" s="13">
        <v>369.4982</v>
      </c>
      <c r="M91" s="13">
        <v>499.89332999999999</v>
      </c>
      <c r="N91" s="13">
        <v>1200</v>
      </c>
      <c r="O91" s="13">
        <v>1200</v>
      </c>
      <c r="P91" s="13">
        <v>1200</v>
      </c>
      <c r="Q91" s="13">
        <v>1200</v>
      </c>
      <c r="R91" s="2"/>
    </row>
    <row r="92" spans="1:18" ht="99" customHeight="1" x14ac:dyDescent="0.25">
      <c r="A92" s="8" t="s">
        <v>412</v>
      </c>
      <c r="B92" s="7"/>
      <c r="C92" s="7" t="s">
        <v>29</v>
      </c>
      <c r="D92" s="7" t="s">
        <v>47</v>
      </c>
      <c r="E92" s="7" t="s">
        <v>36</v>
      </c>
      <c r="F92" s="7" t="s">
        <v>79</v>
      </c>
      <c r="G92" s="7" t="s">
        <v>256</v>
      </c>
      <c r="H92" s="7" t="s">
        <v>22</v>
      </c>
      <c r="I92" s="7" t="s">
        <v>53</v>
      </c>
      <c r="J92" s="12" t="s">
        <v>308</v>
      </c>
      <c r="K92" s="8"/>
      <c r="L92" s="13">
        <f>L93</f>
        <v>1788.19633</v>
      </c>
      <c r="M92" s="13">
        <f>M93</f>
        <v>1788.19633</v>
      </c>
      <c r="N92" s="13">
        <f t="shared" ref="N92:Q92" si="36">N93</f>
        <v>2010.6999999999998</v>
      </c>
      <c r="O92" s="13">
        <f t="shared" si="36"/>
        <v>0</v>
      </c>
      <c r="P92" s="13">
        <f t="shared" si="36"/>
        <v>0</v>
      </c>
      <c r="Q92" s="13">
        <f t="shared" si="36"/>
        <v>0</v>
      </c>
      <c r="R92" s="2"/>
    </row>
    <row r="93" spans="1:18" ht="87.75" customHeight="1" x14ac:dyDescent="0.25">
      <c r="A93" s="8" t="s">
        <v>412</v>
      </c>
      <c r="B93" s="7"/>
      <c r="C93" s="7" t="s">
        <v>29</v>
      </c>
      <c r="D93" s="7" t="s">
        <v>47</v>
      </c>
      <c r="E93" s="7" t="s">
        <v>36</v>
      </c>
      <c r="F93" s="7" t="s">
        <v>306</v>
      </c>
      <c r="G93" s="7" t="s">
        <v>256</v>
      </c>
      <c r="H93" s="7" t="s">
        <v>22</v>
      </c>
      <c r="I93" s="7" t="s">
        <v>53</v>
      </c>
      <c r="J93" s="12" t="s">
        <v>309</v>
      </c>
      <c r="K93" s="8"/>
      <c r="L93" s="13">
        <f>SUM(L94:L102)</f>
        <v>1788.19633</v>
      </c>
      <c r="M93" s="13">
        <f>SUM(M94:M102)</f>
        <v>1788.19633</v>
      </c>
      <c r="N93" s="13">
        <f>SUM(N94:N102)</f>
        <v>2010.6999999999998</v>
      </c>
      <c r="O93" s="13">
        <v>0</v>
      </c>
      <c r="P93" s="13">
        <v>0</v>
      </c>
      <c r="Q93" s="13">
        <v>0</v>
      </c>
      <c r="R93" s="2"/>
    </row>
    <row r="94" spans="1:18" ht="99" customHeight="1" x14ac:dyDescent="0.25">
      <c r="A94" s="8" t="s">
        <v>412</v>
      </c>
      <c r="B94" s="8" t="s">
        <v>28</v>
      </c>
      <c r="C94" s="8" t="s">
        <v>29</v>
      </c>
      <c r="D94" s="8" t="s">
        <v>47</v>
      </c>
      <c r="E94" s="8" t="s">
        <v>36</v>
      </c>
      <c r="F94" s="8" t="s">
        <v>54</v>
      </c>
      <c r="G94" s="8" t="s">
        <v>33</v>
      </c>
      <c r="H94" s="8" t="s">
        <v>22</v>
      </c>
      <c r="I94" s="8" t="s">
        <v>53</v>
      </c>
      <c r="J94" s="11" t="s">
        <v>56</v>
      </c>
      <c r="K94" s="8" t="s">
        <v>26</v>
      </c>
      <c r="L94" s="13">
        <v>1142.1328000000001</v>
      </c>
      <c r="M94" s="13">
        <v>1142.1328000000001</v>
      </c>
      <c r="N94" s="13">
        <v>1359.5</v>
      </c>
      <c r="O94" s="13">
        <v>0</v>
      </c>
      <c r="P94" s="13">
        <v>0</v>
      </c>
      <c r="Q94" s="13">
        <v>0</v>
      </c>
      <c r="R94" s="2"/>
    </row>
    <row r="95" spans="1:18" ht="106.5" customHeight="1" x14ac:dyDescent="0.25">
      <c r="A95" s="8" t="s">
        <v>412</v>
      </c>
      <c r="B95" s="8" t="s">
        <v>228</v>
      </c>
      <c r="C95" s="8" t="s">
        <v>29</v>
      </c>
      <c r="D95" s="8" t="s">
        <v>47</v>
      </c>
      <c r="E95" s="8" t="s">
        <v>36</v>
      </c>
      <c r="F95" s="8" t="s">
        <v>54</v>
      </c>
      <c r="G95" s="8" t="s">
        <v>33</v>
      </c>
      <c r="H95" s="8" t="s">
        <v>22</v>
      </c>
      <c r="I95" s="8" t="s">
        <v>53</v>
      </c>
      <c r="J95" s="11" t="s">
        <v>56</v>
      </c>
      <c r="K95" s="11" t="s">
        <v>229</v>
      </c>
      <c r="L95" s="13">
        <v>26.885809999999999</v>
      </c>
      <c r="M95" s="13">
        <v>26.885809999999999</v>
      </c>
      <c r="N95" s="13">
        <v>26.9</v>
      </c>
      <c r="O95" s="13">
        <v>0</v>
      </c>
      <c r="P95" s="13">
        <v>0</v>
      </c>
      <c r="Q95" s="13">
        <v>0</v>
      </c>
      <c r="R95" s="2"/>
    </row>
    <row r="96" spans="1:18" ht="99" customHeight="1" x14ac:dyDescent="0.25">
      <c r="A96" s="8" t="s">
        <v>412</v>
      </c>
      <c r="B96" s="8" t="s">
        <v>111</v>
      </c>
      <c r="C96" s="8" t="s">
        <v>29</v>
      </c>
      <c r="D96" s="8" t="s">
        <v>47</v>
      </c>
      <c r="E96" s="8" t="s">
        <v>36</v>
      </c>
      <c r="F96" s="8" t="s">
        <v>54</v>
      </c>
      <c r="G96" s="8" t="s">
        <v>33</v>
      </c>
      <c r="H96" s="8" t="s">
        <v>22</v>
      </c>
      <c r="I96" s="8" t="s">
        <v>53</v>
      </c>
      <c r="J96" s="11" t="s">
        <v>56</v>
      </c>
      <c r="K96" s="8" t="s">
        <v>110</v>
      </c>
      <c r="L96" s="13">
        <v>14.24719</v>
      </c>
      <c r="M96" s="13">
        <v>14.24719</v>
      </c>
      <c r="N96" s="13">
        <v>14.2</v>
      </c>
      <c r="O96" s="13">
        <v>0</v>
      </c>
      <c r="P96" s="13">
        <v>0</v>
      </c>
      <c r="Q96" s="13">
        <v>0</v>
      </c>
      <c r="R96" s="2"/>
    </row>
    <row r="97" spans="1:18" ht="115.5" customHeight="1" x14ac:dyDescent="0.25">
      <c r="A97" s="8" t="s">
        <v>412</v>
      </c>
      <c r="B97" s="8" t="s">
        <v>112</v>
      </c>
      <c r="C97" s="8" t="s">
        <v>29</v>
      </c>
      <c r="D97" s="8" t="s">
        <v>47</v>
      </c>
      <c r="E97" s="8" t="s">
        <v>36</v>
      </c>
      <c r="F97" s="8" t="s">
        <v>54</v>
      </c>
      <c r="G97" s="8" t="s">
        <v>33</v>
      </c>
      <c r="H97" s="8" t="s">
        <v>22</v>
      </c>
      <c r="I97" s="8" t="s">
        <v>53</v>
      </c>
      <c r="J97" s="11" t="s">
        <v>56</v>
      </c>
      <c r="K97" s="8" t="s">
        <v>113</v>
      </c>
      <c r="L97" s="13">
        <v>241.55700999999999</v>
      </c>
      <c r="M97" s="13">
        <v>241.55700999999999</v>
      </c>
      <c r="N97" s="13">
        <v>241.6</v>
      </c>
      <c r="O97" s="13">
        <v>0</v>
      </c>
      <c r="P97" s="13">
        <v>0</v>
      </c>
      <c r="Q97" s="13">
        <v>0</v>
      </c>
      <c r="R97" s="2"/>
    </row>
    <row r="98" spans="1:18" ht="83.25" customHeight="1" x14ac:dyDescent="0.25">
      <c r="A98" s="8" t="s">
        <v>412</v>
      </c>
      <c r="B98" s="8" t="s">
        <v>114</v>
      </c>
      <c r="C98" s="8" t="s">
        <v>29</v>
      </c>
      <c r="D98" s="8" t="s">
        <v>47</v>
      </c>
      <c r="E98" s="8" t="s">
        <v>36</v>
      </c>
      <c r="F98" s="8" t="s">
        <v>54</v>
      </c>
      <c r="G98" s="8" t="s">
        <v>33</v>
      </c>
      <c r="H98" s="8" t="s">
        <v>22</v>
      </c>
      <c r="I98" s="8" t="s">
        <v>53</v>
      </c>
      <c r="J98" s="11" t="s">
        <v>56</v>
      </c>
      <c r="K98" s="8" t="s">
        <v>115</v>
      </c>
      <c r="L98" s="13">
        <v>192.24769000000001</v>
      </c>
      <c r="M98" s="13">
        <v>192.24769000000001</v>
      </c>
      <c r="N98" s="13">
        <v>197.4</v>
      </c>
      <c r="O98" s="13">
        <v>0</v>
      </c>
      <c r="P98" s="13">
        <v>0</v>
      </c>
      <c r="Q98" s="13">
        <v>0</v>
      </c>
      <c r="R98" s="2"/>
    </row>
    <row r="99" spans="1:18" ht="79.5" customHeight="1" x14ac:dyDescent="0.25">
      <c r="A99" s="8" t="s">
        <v>412</v>
      </c>
      <c r="B99" s="8" t="s">
        <v>119</v>
      </c>
      <c r="C99" s="8" t="s">
        <v>29</v>
      </c>
      <c r="D99" s="8" t="s">
        <v>47</v>
      </c>
      <c r="E99" s="8" t="s">
        <v>36</v>
      </c>
      <c r="F99" s="8" t="s">
        <v>54</v>
      </c>
      <c r="G99" s="8" t="s">
        <v>33</v>
      </c>
      <c r="H99" s="8" t="s">
        <v>22</v>
      </c>
      <c r="I99" s="8" t="s">
        <v>53</v>
      </c>
      <c r="J99" s="11" t="s">
        <v>56</v>
      </c>
      <c r="K99" s="8" t="s">
        <v>118</v>
      </c>
      <c r="L99" s="13">
        <v>109.30905</v>
      </c>
      <c r="M99" s="13">
        <v>109.30905</v>
      </c>
      <c r="N99" s="13">
        <v>109.3</v>
      </c>
      <c r="O99" s="13">
        <v>0</v>
      </c>
      <c r="P99" s="13">
        <v>0</v>
      </c>
      <c r="Q99" s="13">
        <v>0</v>
      </c>
      <c r="R99" s="2"/>
    </row>
    <row r="100" spans="1:18" ht="96" customHeight="1" x14ac:dyDescent="0.25">
      <c r="A100" s="8" t="s">
        <v>412</v>
      </c>
      <c r="B100" s="8" t="s">
        <v>121</v>
      </c>
      <c r="C100" s="8" t="s">
        <v>29</v>
      </c>
      <c r="D100" s="8" t="s">
        <v>47</v>
      </c>
      <c r="E100" s="8" t="s">
        <v>36</v>
      </c>
      <c r="F100" s="8" t="s">
        <v>54</v>
      </c>
      <c r="G100" s="8" t="s">
        <v>33</v>
      </c>
      <c r="H100" s="8" t="s">
        <v>22</v>
      </c>
      <c r="I100" s="8" t="s">
        <v>53</v>
      </c>
      <c r="J100" s="11" t="s">
        <v>56</v>
      </c>
      <c r="K100" s="8" t="s">
        <v>120</v>
      </c>
      <c r="L100" s="13">
        <v>0.10135</v>
      </c>
      <c r="M100" s="13">
        <v>0.10135</v>
      </c>
      <c r="N100" s="13">
        <v>0.1</v>
      </c>
      <c r="O100" s="13">
        <v>0</v>
      </c>
      <c r="P100" s="13">
        <v>0</v>
      </c>
      <c r="Q100" s="13">
        <v>0</v>
      </c>
      <c r="R100" s="2"/>
    </row>
    <row r="101" spans="1:18" ht="97.5" customHeight="1" x14ac:dyDescent="0.25">
      <c r="A101" s="8" t="s">
        <v>412</v>
      </c>
      <c r="B101" s="8" t="s">
        <v>123</v>
      </c>
      <c r="C101" s="8" t="s">
        <v>29</v>
      </c>
      <c r="D101" s="8" t="s">
        <v>47</v>
      </c>
      <c r="E101" s="8" t="s">
        <v>36</v>
      </c>
      <c r="F101" s="8" t="s">
        <v>54</v>
      </c>
      <c r="G101" s="8" t="s">
        <v>33</v>
      </c>
      <c r="H101" s="8" t="s">
        <v>22</v>
      </c>
      <c r="I101" s="8" t="s">
        <v>53</v>
      </c>
      <c r="J101" s="11" t="s">
        <v>56</v>
      </c>
      <c r="K101" s="8" t="s">
        <v>122</v>
      </c>
      <c r="L101" s="13">
        <v>24.135760000000001</v>
      </c>
      <c r="M101" s="13">
        <v>24.135760000000001</v>
      </c>
      <c r="N101" s="13">
        <v>24.1</v>
      </c>
      <c r="O101" s="13">
        <v>0</v>
      </c>
      <c r="P101" s="13">
        <v>0</v>
      </c>
      <c r="Q101" s="13">
        <v>0</v>
      </c>
      <c r="R101" s="2"/>
    </row>
    <row r="102" spans="1:18" ht="99" customHeight="1" x14ac:dyDescent="0.25">
      <c r="A102" s="8" t="s">
        <v>412</v>
      </c>
      <c r="B102" s="8" t="s">
        <v>125</v>
      </c>
      <c r="C102" s="8" t="s">
        <v>29</v>
      </c>
      <c r="D102" s="8" t="s">
        <v>47</v>
      </c>
      <c r="E102" s="8" t="s">
        <v>36</v>
      </c>
      <c r="F102" s="8" t="s">
        <v>54</v>
      </c>
      <c r="G102" s="8" t="s">
        <v>33</v>
      </c>
      <c r="H102" s="8" t="s">
        <v>22</v>
      </c>
      <c r="I102" s="8" t="s">
        <v>53</v>
      </c>
      <c r="J102" s="11" t="s">
        <v>56</v>
      </c>
      <c r="K102" s="8" t="s">
        <v>124</v>
      </c>
      <c r="L102" s="13">
        <v>37.57967</v>
      </c>
      <c r="M102" s="13">
        <v>37.57967</v>
      </c>
      <c r="N102" s="13">
        <v>37.6</v>
      </c>
      <c r="O102" s="13">
        <v>0</v>
      </c>
      <c r="P102" s="13">
        <v>0</v>
      </c>
      <c r="Q102" s="13">
        <v>0</v>
      </c>
      <c r="R102" s="2"/>
    </row>
    <row r="103" spans="1:18" ht="135" customHeight="1" x14ac:dyDescent="0.25">
      <c r="A103" s="12" t="s">
        <v>413</v>
      </c>
      <c r="B103" s="7"/>
      <c r="C103" s="7" t="s">
        <v>29</v>
      </c>
      <c r="D103" s="7" t="s">
        <v>58</v>
      </c>
      <c r="E103" s="7" t="s">
        <v>256</v>
      </c>
      <c r="F103" s="7" t="s">
        <v>79</v>
      </c>
      <c r="G103" s="7" t="s">
        <v>256</v>
      </c>
      <c r="H103" s="7" t="s">
        <v>22</v>
      </c>
      <c r="I103" s="7" t="s">
        <v>79</v>
      </c>
      <c r="J103" s="12" t="s">
        <v>310</v>
      </c>
      <c r="K103" s="8"/>
      <c r="L103" s="13">
        <f>L104+L106+L112+L118</f>
        <v>13890.6</v>
      </c>
      <c r="M103" s="13">
        <f t="shared" ref="M103:Q103" si="37">M104+M106+M112+M118</f>
        <v>16697.370629999998</v>
      </c>
      <c r="N103" s="13">
        <f t="shared" si="37"/>
        <v>18096.900000000001</v>
      </c>
      <c r="O103" s="13">
        <f t="shared" si="37"/>
        <v>3996</v>
      </c>
      <c r="P103" s="13">
        <f t="shared" si="37"/>
        <v>0</v>
      </c>
      <c r="Q103" s="13">
        <f t="shared" si="37"/>
        <v>0</v>
      </c>
      <c r="R103" s="2"/>
    </row>
    <row r="104" spans="1:18" ht="92.25" customHeight="1" x14ac:dyDescent="0.25">
      <c r="A104" s="8" t="s">
        <v>57</v>
      </c>
      <c r="B104" s="8"/>
      <c r="C104" s="7" t="s">
        <v>29</v>
      </c>
      <c r="D104" s="7" t="s">
        <v>58</v>
      </c>
      <c r="E104" s="7" t="s">
        <v>23</v>
      </c>
      <c r="F104" s="7" t="s">
        <v>79</v>
      </c>
      <c r="G104" s="7" t="s">
        <v>256</v>
      </c>
      <c r="H104" s="7" t="s">
        <v>22</v>
      </c>
      <c r="I104" s="7" t="s">
        <v>59</v>
      </c>
      <c r="J104" s="11" t="s">
        <v>311</v>
      </c>
      <c r="K104" s="8"/>
      <c r="L104" s="13">
        <f>L105</f>
        <v>361</v>
      </c>
      <c r="M104" s="13">
        <f>M105</f>
        <v>175.92553000000001</v>
      </c>
      <c r="N104" s="13">
        <f t="shared" ref="N104:Q104" si="38">N105</f>
        <v>182.7</v>
      </c>
      <c r="O104" s="13">
        <f t="shared" si="38"/>
        <v>0</v>
      </c>
      <c r="P104" s="13">
        <f t="shared" si="38"/>
        <v>0</v>
      </c>
      <c r="Q104" s="13">
        <f t="shared" si="38"/>
        <v>0</v>
      </c>
      <c r="R104" s="2"/>
    </row>
    <row r="105" spans="1:18" ht="84" customHeight="1" x14ac:dyDescent="0.25">
      <c r="A105" s="8" t="s">
        <v>57</v>
      </c>
      <c r="B105" s="8" t="s">
        <v>28</v>
      </c>
      <c r="C105" s="8" t="s">
        <v>29</v>
      </c>
      <c r="D105" s="8" t="s">
        <v>58</v>
      </c>
      <c r="E105" s="8" t="s">
        <v>23</v>
      </c>
      <c r="F105" s="8" t="s">
        <v>32</v>
      </c>
      <c r="G105" s="8" t="s">
        <v>33</v>
      </c>
      <c r="H105" s="8" t="s">
        <v>22</v>
      </c>
      <c r="I105" s="8" t="s">
        <v>59</v>
      </c>
      <c r="J105" s="11" t="s">
        <v>60</v>
      </c>
      <c r="K105" s="8" t="s">
        <v>26</v>
      </c>
      <c r="L105" s="13">
        <v>361</v>
      </c>
      <c r="M105" s="13">
        <v>175.92553000000001</v>
      </c>
      <c r="N105" s="13">
        <v>182.7</v>
      </c>
      <c r="O105" s="13">
        <v>0</v>
      </c>
      <c r="P105" s="13">
        <v>0</v>
      </c>
      <c r="Q105" s="13">
        <v>0</v>
      </c>
      <c r="R105" s="2"/>
    </row>
    <row r="106" spans="1:18" ht="121.5" customHeight="1" x14ac:dyDescent="0.25">
      <c r="A106" s="8" t="s">
        <v>57</v>
      </c>
      <c r="B106" s="7"/>
      <c r="C106" s="7" t="s">
        <v>29</v>
      </c>
      <c r="D106" s="7" t="s">
        <v>58</v>
      </c>
      <c r="E106" s="7" t="s">
        <v>36</v>
      </c>
      <c r="F106" s="7" t="s">
        <v>79</v>
      </c>
      <c r="G106" s="7" t="s">
        <v>256</v>
      </c>
      <c r="H106" s="7" t="s">
        <v>22</v>
      </c>
      <c r="I106" s="7" t="s">
        <v>79</v>
      </c>
      <c r="J106" s="12" t="s">
        <v>312</v>
      </c>
      <c r="K106" s="8"/>
      <c r="L106" s="13">
        <f>L107+L110</f>
        <v>107.5</v>
      </c>
      <c r="M106" s="13">
        <f t="shared" ref="M106:Q106" si="39">M107+M110</f>
        <v>107.74032</v>
      </c>
      <c r="N106" s="13">
        <f t="shared" si="39"/>
        <v>125.5</v>
      </c>
      <c r="O106" s="13">
        <f t="shared" si="39"/>
        <v>299</v>
      </c>
      <c r="P106" s="13">
        <f t="shared" si="39"/>
        <v>0</v>
      </c>
      <c r="Q106" s="13">
        <f t="shared" si="39"/>
        <v>0</v>
      </c>
      <c r="R106" s="2"/>
    </row>
    <row r="107" spans="1:18" ht="135.75" customHeight="1" x14ac:dyDescent="0.25">
      <c r="A107" s="8" t="s">
        <v>57</v>
      </c>
      <c r="B107" s="8"/>
      <c r="C107" s="8" t="s">
        <v>29</v>
      </c>
      <c r="D107" s="8" t="s">
        <v>58</v>
      </c>
      <c r="E107" s="8" t="s">
        <v>36</v>
      </c>
      <c r="F107" s="8" t="s">
        <v>32</v>
      </c>
      <c r="G107" s="8" t="s">
        <v>33</v>
      </c>
      <c r="H107" s="8" t="s">
        <v>22</v>
      </c>
      <c r="I107" s="8" t="s">
        <v>59</v>
      </c>
      <c r="J107" s="11" t="s">
        <v>313</v>
      </c>
      <c r="K107" s="8"/>
      <c r="L107" s="13">
        <f>L108+L109</f>
        <v>88.4</v>
      </c>
      <c r="M107" s="13">
        <f t="shared" ref="M107:Q107" si="40">M108+M109</f>
        <v>88.4</v>
      </c>
      <c r="N107" s="13">
        <f t="shared" si="40"/>
        <v>88.4</v>
      </c>
      <c r="O107" s="13">
        <f t="shared" si="40"/>
        <v>299</v>
      </c>
      <c r="P107" s="13">
        <f t="shared" si="40"/>
        <v>0</v>
      </c>
      <c r="Q107" s="13">
        <f t="shared" si="40"/>
        <v>0</v>
      </c>
      <c r="R107" s="2"/>
    </row>
    <row r="108" spans="1:18" ht="129" customHeight="1" x14ac:dyDescent="0.25">
      <c r="A108" s="8" t="s">
        <v>57</v>
      </c>
      <c r="B108" s="8" t="s">
        <v>28</v>
      </c>
      <c r="C108" s="8" t="s">
        <v>29</v>
      </c>
      <c r="D108" s="8" t="s">
        <v>58</v>
      </c>
      <c r="E108" s="8" t="s">
        <v>36</v>
      </c>
      <c r="F108" s="8" t="s">
        <v>61</v>
      </c>
      <c r="G108" s="8" t="s">
        <v>33</v>
      </c>
      <c r="H108" s="8" t="s">
        <v>22</v>
      </c>
      <c r="I108" s="8" t="s">
        <v>59</v>
      </c>
      <c r="J108" s="11" t="s">
        <v>62</v>
      </c>
      <c r="K108" s="8" t="s">
        <v>26</v>
      </c>
      <c r="L108" s="13">
        <v>68.900000000000006</v>
      </c>
      <c r="M108" s="13">
        <v>68.900000000000006</v>
      </c>
      <c r="N108" s="13">
        <v>68.900000000000006</v>
      </c>
      <c r="O108" s="13">
        <v>299</v>
      </c>
      <c r="P108" s="13">
        <v>0</v>
      </c>
      <c r="Q108" s="13">
        <v>0</v>
      </c>
      <c r="R108" s="2"/>
    </row>
    <row r="109" spans="1:18" ht="129" customHeight="1" x14ac:dyDescent="0.25">
      <c r="A109" s="8" t="s">
        <v>57</v>
      </c>
      <c r="B109" s="8" t="s">
        <v>114</v>
      </c>
      <c r="C109" s="8" t="s">
        <v>29</v>
      </c>
      <c r="D109" s="8" t="s">
        <v>58</v>
      </c>
      <c r="E109" s="8" t="s">
        <v>36</v>
      </c>
      <c r="F109" s="8" t="s">
        <v>61</v>
      </c>
      <c r="G109" s="8" t="s">
        <v>33</v>
      </c>
      <c r="H109" s="8" t="s">
        <v>22</v>
      </c>
      <c r="I109" s="8" t="s">
        <v>59</v>
      </c>
      <c r="J109" s="11" t="s">
        <v>62</v>
      </c>
      <c r="K109" s="8" t="s">
        <v>115</v>
      </c>
      <c r="L109" s="13">
        <v>19.5</v>
      </c>
      <c r="M109" s="13">
        <v>19.5</v>
      </c>
      <c r="N109" s="13">
        <v>19.5</v>
      </c>
      <c r="O109" s="13">
        <v>0</v>
      </c>
      <c r="P109" s="13">
        <v>0</v>
      </c>
      <c r="Q109" s="13">
        <v>0</v>
      </c>
      <c r="R109" s="2"/>
    </row>
    <row r="110" spans="1:18" ht="150" customHeight="1" x14ac:dyDescent="0.25">
      <c r="A110" s="8" t="s">
        <v>57</v>
      </c>
      <c r="B110" s="8"/>
      <c r="C110" s="8" t="s">
        <v>29</v>
      </c>
      <c r="D110" s="8" t="s">
        <v>58</v>
      </c>
      <c r="E110" s="8" t="s">
        <v>36</v>
      </c>
      <c r="F110" s="8" t="s">
        <v>32</v>
      </c>
      <c r="G110" s="8" t="s">
        <v>33</v>
      </c>
      <c r="H110" s="8" t="s">
        <v>22</v>
      </c>
      <c r="I110" s="8" t="s">
        <v>63</v>
      </c>
      <c r="J110" s="11" t="s">
        <v>314</v>
      </c>
      <c r="K110" s="8"/>
      <c r="L110" s="13">
        <f>L111</f>
        <v>19.100000000000001</v>
      </c>
      <c r="M110" s="13">
        <f t="shared" ref="M110:Q110" si="41">M111</f>
        <v>19.340319999999998</v>
      </c>
      <c r="N110" s="13">
        <v>37.1</v>
      </c>
      <c r="O110" s="13">
        <f t="shared" si="41"/>
        <v>0</v>
      </c>
      <c r="P110" s="13">
        <f t="shared" si="41"/>
        <v>0</v>
      </c>
      <c r="Q110" s="13">
        <f t="shared" si="41"/>
        <v>0</v>
      </c>
      <c r="R110" s="2"/>
    </row>
    <row r="111" spans="1:18" ht="136.5" customHeight="1" x14ac:dyDescent="0.25">
      <c r="A111" s="8" t="s">
        <v>57</v>
      </c>
      <c r="B111" s="8" t="s">
        <v>28</v>
      </c>
      <c r="C111" s="8" t="s">
        <v>29</v>
      </c>
      <c r="D111" s="8" t="s">
        <v>58</v>
      </c>
      <c r="E111" s="8" t="s">
        <v>36</v>
      </c>
      <c r="F111" s="8" t="s">
        <v>61</v>
      </c>
      <c r="G111" s="8" t="s">
        <v>33</v>
      </c>
      <c r="H111" s="8" t="s">
        <v>22</v>
      </c>
      <c r="I111" s="8" t="s">
        <v>63</v>
      </c>
      <c r="J111" s="11" t="s">
        <v>64</v>
      </c>
      <c r="K111" s="8" t="s">
        <v>26</v>
      </c>
      <c r="L111" s="13">
        <v>19.100000000000001</v>
      </c>
      <c r="M111" s="13">
        <v>19.340319999999998</v>
      </c>
      <c r="N111" s="13">
        <v>37.1</v>
      </c>
      <c r="O111" s="13">
        <v>0</v>
      </c>
      <c r="P111" s="13">
        <v>0</v>
      </c>
      <c r="Q111" s="13">
        <v>0</v>
      </c>
      <c r="R111" s="2"/>
    </row>
    <row r="112" spans="1:18" ht="74.25" customHeight="1" x14ac:dyDescent="0.25">
      <c r="A112" s="8" t="s">
        <v>57</v>
      </c>
      <c r="B112" s="7"/>
      <c r="C112" s="7" t="s">
        <v>29</v>
      </c>
      <c r="D112" s="7" t="s">
        <v>58</v>
      </c>
      <c r="E112" s="7" t="s">
        <v>66</v>
      </c>
      <c r="F112" s="7" t="s">
        <v>79</v>
      </c>
      <c r="G112" s="7" t="s">
        <v>256</v>
      </c>
      <c r="H112" s="7" t="s">
        <v>22</v>
      </c>
      <c r="I112" s="7" t="s">
        <v>67</v>
      </c>
      <c r="J112" s="12" t="s">
        <v>315</v>
      </c>
      <c r="K112" s="8"/>
      <c r="L112" s="13">
        <f>L113+L116</f>
        <v>11572</v>
      </c>
      <c r="M112" s="13">
        <f t="shared" ref="M112:Q112" si="42">M113+M116</f>
        <v>12716.70227</v>
      </c>
      <c r="N112" s="13">
        <f t="shared" si="42"/>
        <v>13957</v>
      </c>
      <c r="O112" s="13">
        <f t="shared" si="42"/>
        <v>3697</v>
      </c>
      <c r="P112" s="13">
        <f t="shared" si="42"/>
        <v>0</v>
      </c>
      <c r="Q112" s="13">
        <f t="shared" si="42"/>
        <v>0</v>
      </c>
      <c r="R112" s="2"/>
    </row>
    <row r="113" spans="1:18" ht="75" customHeight="1" x14ac:dyDescent="0.25">
      <c r="A113" s="8" t="s">
        <v>57</v>
      </c>
      <c r="B113" s="8"/>
      <c r="C113" s="7" t="s">
        <v>29</v>
      </c>
      <c r="D113" s="7" t="s">
        <v>58</v>
      </c>
      <c r="E113" s="7" t="s">
        <v>66</v>
      </c>
      <c r="F113" s="7" t="s">
        <v>104</v>
      </c>
      <c r="G113" s="7" t="s">
        <v>256</v>
      </c>
      <c r="H113" s="7" t="s">
        <v>22</v>
      </c>
      <c r="I113" s="7" t="s">
        <v>67</v>
      </c>
      <c r="J113" s="17" t="s">
        <v>316</v>
      </c>
      <c r="K113" s="8"/>
      <c r="L113" s="13">
        <f>L114+L115</f>
        <v>11572</v>
      </c>
      <c r="M113" s="13">
        <f t="shared" ref="M113:Q113" si="43">M114+M115</f>
        <v>12783.50459</v>
      </c>
      <c r="N113" s="13">
        <f t="shared" si="43"/>
        <v>14023.8</v>
      </c>
      <c r="O113" s="13">
        <f t="shared" si="43"/>
        <v>3697</v>
      </c>
      <c r="P113" s="13">
        <f t="shared" si="43"/>
        <v>0</v>
      </c>
      <c r="Q113" s="13">
        <f t="shared" si="43"/>
        <v>0</v>
      </c>
      <c r="R113" s="2"/>
    </row>
    <row r="114" spans="1:18" ht="97.5" customHeight="1" x14ac:dyDescent="0.25">
      <c r="A114" s="8" t="s">
        <v>57</v>
      </c>
      <c r="B114" s="8" t="s">
        <v>28</v>
      </c>
      <c r="C114" s="8" t="s">
        <v>29</v>
      </c>
      <c r="D114" s="8" t="s">
        <v>58</v>
      </c>
      <c r="E114" s="8" t="s">
        <v>66</v>
      </c>
      <c r="F114" s="8" t="s">
        <v>40</v>
      </c>
      <c r="G114" s="8" t="s">
        <v>33</v>
      </c>
      <c r="H114" s="8" t="s">
        <v>22</v>
      </c>
      <c r="I114" s="8" t="s">
        <v>67</v>
      </c>
      <c r="J114" s="11" t="s">
        <v>217</v>
      </c>
      <c r="K114" s="8" t="s">
        <v>26</v>
      </c>
      <c r="L114" s="13">
        <v>1094.69</v>
      </c>
      <c r="M114" s="13">
        <v>1080.83699</v>
      </c>
      <c r="N114" s="13">
        <v>2069.4</v>
      </c>
      <c r="O114" s="13">
        <v>0</v>
      </c>
      <c r="P114" s="13">
        <v>0</v>
      </c>
      <c r="Q114" s="13">
        <v>0</v>
      </c>
      <c r="R114" s="2"/>
    </row>
    <row r="115" spans="1:18" ht="94.5" customHeight="1" x14ac:dyDescent="0.25">
      <c r="A115" s="8" t="s">
        <v>57</v>
      </c>
      <c r="B115" s="8" t="s">
        <v>207</v>
      </c>
      <c r="C115" s="8" t="s">
        <v>29</v>
      </c>
      <c r="D115" s="8" t="s">
        <v>58</v>
      </c>
      <c r="E115" s="8" t="s">
        <v>66</v>
      </c>
      <c r="F115" s="8" t="s">
        <v>40</v>
      </c>
      <c r="G115" s="8" t="s">
        <v>47</v>
      </c>
      <c r="H115" s="8" t="s">
        <v>22</v>
      </c>
      <c r="I115" s="8" t="s">
        <v>67</v>
      </c>
      <c r="J115" s="11" t="s">
        <v>131</v>
      </c>
      <c r="K115" s="8" t="s">
        <v>130</v>
      </c>
      <c r="L115" s="13">
        <v>10477.31</v>
      </c>
      <c r="M115" s="13">
        <v>11702.667600000001</v>
      </c>
      <c r="N115" s="13">
        <v>11954.4</v>
      </c>
      <c r="O115" s="13">
        <v>3697</v>
      </c>
      <c r="P115" s="13">
        <v>0</v>
      </c>
      <c r="Q115" s="13">
        <v>0</v>
      </c>
      <c r="R115" s="2"/>
    </row>
    <row r="116" spans="1:18" ht="81" customHeight="1" x14ac:dyDescent="0.25">
      <c r="A116" s="8" t="s">
        <v>57</v>
      </c>
      <c r="B116" s="7"/>
      <c r="C116" s="7" t="s">
        <v>29</v>
      </c>
      <c r="D116" s="7" t="s">
        <v>58</v>
      </c>
      <c r="E116" s="7" t="s">
        <v>66</v>
      </c>
      <c r="F116" s="7" t="s">
        <v>105</v>
      </c>
      <c r="G116" s="7" t="s">
        <v>256</v>
      </c>
      <c r="H116" s="7" t="s">
        <v>22</v>
      </c>
      <c r="I116" s="7" t="s">
        <v>67</v>
      </c>
      <c r="J116" s="12" t="s">
        <v>317</v>
      </c>
      <c r="K116" s="8"/>
      <c r="L116" s="13">
        <f>L117</f>
        <v>0</v>
      </c>
      <c r="M116" s="13">
        <f>M117</f>
        <v>-66.802319999999995</v>
      </c>
      <c r="N116" s="13">
        <f t="shared" ref="N116:Q116" si="44">N117</f>
        <v>-66.8</v>
      </c>
      <c r="O116" s="13">
        <f t="shared" si="44"/>
        <v>0</v>
      </c>
      <c r="P116" s="13">
        <f t="shared" si="44"/>
        <v>0</v>
      </c>
      <c r="Q116" s="13">
        <f t="shared" si="44"/>
        <v>0</v>
      </c>
      <c r="R116" s="2"/>
    </row>
    <row r="117" spans="1:18" ht="93.75" customHeight="1" x14ac:dyDescent="0.25">
      <c r="A117" s="8" t="s">
        <v>57</v>
      </c>
      <c r="B117" s="8" t="s">
        <v>28</v>
      </c>
      <c r="C117" s="8" t="s">
        <v>29</v>
      </c>
      <c r="D117" s="8" t="s">
        <v>58</v>
      </c>
      <c r="E117" s="8" t="s">
        <v>66</v>
      </c>
      <c r="F117" s="8" t="s">
        <v>42</v>
      </c>
      <c r="G117" s="8" t="s">
        <v>33</v>
      </c>
      <c r="H117" s="8" t="s">
        <v>22</v>
      </c>
      <c r="I117" s="8" t="s">
        <v>67</v>
      </c>
      <c r="J117" s="11" t="s">
        <v>68</v>
      </c>
      <c r="K117" s="8" t="s">
        <v>26</v>
      </c>
      <c r="L117" s="13">
        <v>0</v>
      </c>
      <c r="M117" s="13">
        <v>-66.802319999999995</v>
      </c>
      <c r="N117" s="13">
        <v>-66.8</v>
      </c>
      <c r="O117" s="13">
        <v>0</v>
      </c>
      <c r="P117" s="13">
        <v>0</v>
      </c>
      <c r="Q117" s="13">
        <v>0</v>
      </c>
      <c r="R117" s="2"/>
    </row>
    <row r="118" spans="1:18" ht="112.5" customHeight="1" x14ac:dyDescent="0.25">
      <c r="A118" s="8" t="s">
        <v>57</v>
      </c>
      <c r="B118" s="8"/>
      <c r="C118" s="8" t="s">
        <v>29</v>
      </c>
      <c r="D118" s="8" t="s">
        <v>58</v>
      </c>
      <c r="E118" s="8" t="s">
        <v>66</v>
      </c>
      <c r="F118" s="8" t="s">
        <v>293</v>
      </c>
      <c r="G118" s="8" t="s">
        <v>256</v>
      </c>
      <c r="H118" s="8" t="s">
        <v>22</v>
      </c>
      <c r="I118" s="8" t="s">
        <v>67</v>
      </c>
      <c r="J118" s="11" t="s">
        <v>318</v>
      </c>
      <c r="K118" s="8"/>
      <c r="L118" s="13">
        <f>L119</f>
        <v>1850.1</v>
      </c>
      <c r="M118" s="13">
        <f t="shared" ref="M118:Q118" si="45">M119</f>
        <v>3697.0025099999998</v>
      </c>
      <c r="N118" s="13">
        <f t="shared" si="45"/>
        <v>3831.7</v>
      </c>
      <c r="O118" s="13">
        <f t="shared" si="45"/>
        <v>0</v>
      </c>
      <c r="P118" s="13">
        <f t="shared" si="45"/>
        <v>0</v>
      </c>
      <c r="Q118" s="13">
        <f t="shared" si="45"/>
        <v>0</v>
      </c>
      <c r="R118" s="2"/>
    </row>
    <row r="119" spans="1:18" ht="99.75" customHeight="1" x14ac:dyDescent="0.25">
      <c r="A119" s="8" t="s">
        <v>57</v>
      </c>
      <c r="B119" s="8"/>
      <c r="C119" s="8" t="s">
        <v>29</v>
      </c>
      <c r="D119" s="8" t="s">
        <v>58</v>
      </c>
      <c r="E119" s="8" t="s">
        <v>66</v>
      </c>
      <c r="F119" s="8" t="s">
        <v>294</v>
      </c>
      <c r="G119" s="8" t="s">
        <v>256</v>
      </c>
      <c r="H119" s="8" t="s">
        <v>22</v>
      </c>
      <c r="I119" s="8" t="s">
        <v>67</v>
      </c>
      <c r="J119" s="11" t="s">
        <v>319</v>
      </c>
      <c r="K119" s="8"/>
      <c r="L119" s="13">
        <f>L120</f>
        <v>1850.1</v>
      </c>
      <c r="M119" s="13">
        <f t="shared" ref="M119:Q119" si="46">M120</f>
        <v>3697.0025099999998</v>
      </c>
      <c r="N119" s="13">
        <f t="shared" si="46"/>
        <v>3831.7</v>
      </c>
      <c r="O119" s="13">
        <f t="shared" si="46"/>
        <v>0</v>
      </c>
      <c r="P119" s="13">
        <f t="shared" si="46"/>
        <v>0</v>
      </c>
      <c r="Q119" s="13">
        <f t="shared" si="46"/>
        <v>0</v>
      </c>
      <c r="R119" s="2"/>
    </row>
    <row r="120" spans="1:18" ht="153.75" customHeight="1" x14ac:dyDescent="0.25">
      <c r="A120" s="8" t="s">
        <v>57</v>
      </c>
      <c r="B120" s="8" t="s">
        <v>28</v>
      </c>
      <c r="C120" s="8" t="s">
        <v>29</v>
      </c>
      <c r="D120" s="8" t="s">
        <v>58</v>
      </c>
      <c r="E120" s="8" t="s">
        <v>66</v>
      </c>
      <c r="F120" s="8" t="s">
        <v>46</v>
      </c>
      <c r="G120" s="8" t="s">
        <v>33</v>
      </c>
      <c r="H120" s="8" t="s">
        <v>22</v>
      </c>
      <c r="I120" s="8" t="s">
        <v>67</v>
      </c>
      <c r="J120" s="11" t="s">
        <v>320</v>
      </c>
      <c r="K120" s="8" t="s">
        <v>26</v>
      </c>
      <c r="L120" s="13">
        <v>1850.1</v>
      </c>
      <c r="M120" s="13">
        <v>3697.0025099999998</v>
      </c>
      <c r="N120" s="13">
        <v>3831.7</v>
      </c>
      <c r="O120" s="13">
        <v>0</v>
      </c>
      <c r="P120" s="13">
        <v>0</v>
      </c>
      <c r="Q120" s="13">
        <v>0</v>
      </c>
      <c r="R120" s="2"/>
    </row>
    <row r="121" spans="1:18" ht="84.75" customHeight="1" x14ac:dyDescent="0.25">
      <c r="A121" s="12" t="s">
        <v>414</v>
      </c>
      <c r="B121" s="7"/>
      <c r="C121" s="7" t="s">
        <v>29</v>
      </c>
      <c r="D121" s="7" t="s">
        <v>72</v>
      </c>
      <c r="E121" s="7" t="s">
        <v>256</v>
      </c>
      <c r="F121" s="7" t="s">
        <v>79</v>
      </c>
      <c r="G121" s="7" t="s">
        <v>256</v>
      </c>
      <c r="H121" s="7" t="s">
        <v>22</v>
      </c>
      <c r="I121" s="7" t="s">
        <v>79</v>
      </c>
      <c r="J121" s="12" t="s">
        <v>321</v>
      </c>
      <c r="K121" s="12"/>
      <c r="L121" s="13">
        <f>L122+L125+L127+L132+L135+L138+L149+L152+L156+L163+L165+L171+L173+L190+L199+L201+L214+L216</f>
        <v>17620.799999999996</v>
      </c>
      <c r="M121" s="13">
        <f t="shared" ref="M121:Q121" si="47">M122+M125+M127+M132+M135+M138+M149+M152+M156+M163+M165+M171+M173+M190+M199+M201+M214+M216</f>
        <v>17649.897809999995</v>
      </c>
      <c r="N121" s="13">
        <f t="shared" si="47"/>
        <v>20909.439999999999</v>
      </c>
      <c r="O121" s="13">
        <f t="shared" si="47"/>
        <v>1581.4</v>
      </c>
      <c r="P121" s="13">
        <f t="shared" si="47"/>
        <v>1597.2</v>
      </c>
      <c r="Q121" s="13">
        <f t="shared" si="47"/>
        <v>1613.2000000000003</v>
      </c>
      <c r="R121" s="2"/>
    </row>
    <row r="122" spans="1:18" ht="66.75" customHeight="1" x14ac:dyDescent="0.25">
      <c r="A122" s="8" t="s">
        <v>71</v>
      </c>
      <c r="B122" s="7"/>
      <c r="C122" s="7" t="s">
        <v>29</v>
      </c>
      <c r="D122" s="7" t="s">
        <v>72</v>
      </c>
      <c r="E122" s="7" t="s">
        <v>38</v>
      </c>
      <c r="F122" s="7" t="s">
        <v>79</v>
      </c>
      <c r="G122" s="7" t="s">
        <v>256</v>
      </c>
      <c r="H122" s="7" t="s">
        <v>22</v>
      </c>
      <c r="I122" s="7" t="s">
        <v>70</v>
      </c>
      <c r="J122" s="12" t="s">
        <v>322</v>
      </c>
      <c r="K122" s="8"/>
      <c r="L122" s="13">
        <f>L123+L124</f>
        <v>107.279</v>
      </c>
      <c r="M122" s="13">
        <f t="shared" ref="M122:Q122" si="48">M123+M124</f>
        <v>93.22278</v>
      </c>
      <c r="N122" s="13">
        <f t="shared" si="48"/>
        <v>133.30000000000001</v>
      </c>
      <c r="O122" s="13">
        <f t="shared" si="48"/>
        <v>0</v>
      </c>
      <c r="P122" s="13">
        <f t="shared" si="48"/>
        <v>0</v>
      </c>
      <c r="Q122" s="13">
        <f t="shared" si="48"/>
        <v>0</v>
      </c>
      <c r="R122" s="2"/>
    </row>
    <row r="123" spans="1:18" ht="125.25" customHeight="1" x14ac:dyDescent="0.25">
      <c r="A123" s="8" t="s">
        <v>71</v>
      </c>
      <c r="B123" s="8" t="s">
        <v>169</v>
      </c>
      <c r="C123" s="8" t="s">
        <v>29</v>
      </c>
      <c r="D123" s="8" t="s">
        <v>72</v>
      </c>
      <c r="E123" s="8" t="s">
        <v>38</v>
      </c>
      <c r="F123" s="8" t="s">
        <v>104</v>
      </c>
      <c r="G123" s="8" t="s">
        <v>23</v>
      </c>
      <c r="H123" s="8" t="s">
        <v>22</v>
      </c>
      <c r="I123" s="8" t="s">
        <v>70</v>
      </c>
      <c r="J123" s="4" t="s">
        <v>235</v>
      </c>
      <c r="K123" s="8" t="s">
        <v>172</v>
      </c>
      <c r="L123" s="13">
        <v>107.279</v>
      </c>
      <c r="M123" s="13">
        <v>108.33788</v>
      </c>
      <c r="N123" s="13">
        <v>145</v>
      </c>
      <c r="O123" s="13">
        <v>0</v>
      </c>
      <c r="P123" s="13">
        <v>0</v>
      </c>
      <c r="Q123" s="13">
        <v>0</v>
      </c>
      <c r="R123" s="2"/>
    </row>
    <row r="124" spans="1:18" ht="118.5" customHeight="1" x14ac:dyDescent="0.25">
      <c r="A124" s="8" t="s">
        <v>71</v>
      </c>
      <c r="B124" s="8" t="s">
        <v>169</v>
      </c>
      <c r="C124" s="8" t="s">
        <v>29</v>
      </c>
      <c r="D124" s="8" t="s">
        <v>72</v>
      </c>
      <c r="E124" s="8" t="s">
        <v>38</v>
      </c>
      <c r="F124" s="8" t="s">
        <v>81</v>
      </c>
      <c r="G124" s="8" t="s">
        <v>23</v>
      </c>
      <c r="H124" s="8" t="s">
        <v>22</v>
      </c>
      <c r="I124" s="8" t="s">
        <v>70</v>
      </c>
      <c r="J124" s="4" t="s">
        <v>181</v>
      </c>
      <c r="K124" s="8" t="s">
        <v>172</v>
      </c>
      <c r="L124" s="13">
        <v>0</v>
      </c>
      <c r="M124" s="13">
        <v>-15.1151</v>
      </c>
      <c r="N124" s="13">
        <v>-11.7</v>
      </c>
      <c r="O124" s="13">
        <v>0</v>
      </c>
      <c r="P124" s="13">
        <v>0</v>
      </c>
      <c r="Q124" s="13">
        <v>0</v>
      </c>
      <c r="R124" s="2"/>
    </row>
    <row r="125" spans="1:18" ht="90" customHeight="1" x14ac:dyDescent="0.25">
      <c r="A125" s="8" t="s">
        <v>71</v>
      </c>
      <c r="B125" s="8"/>
      <c r="C125" s="7" t="s">
        <v>29</v>
      </c>
      <c r="D125" s="7" t="s">
        <v>72</v>
      </c>
      <c r="E125" s="7" t="s">
        <v>66</v>
      </c>
      <c r="F125" s="7" t="s">
        <v>79</v>
      </c>
      <c r="G125" s="7" t="s">
        <v>23</v>
      </c>
      <c r="H125" s="7" t="s">
        <v>22</v>
      </c>
      <c r="I125" s="7" t="s">
        <v>70</v>
      </c>
      <c r="J125" s="11" t="s">
        <v>323</v>
      </c>
      <c r="K125" s="8"/>
      <c r="L125" s="13">
        <f>L126</f>
        <v>22.3</v>
      </c>
      <c r="M125" s="13">
        <f>M126</f>
        <v>23.332999999999998</v>
      </c>
      <c r="N125" s="13">
        <f t="shared" ref="N125:Q125" si="49">N126</f>
        <v>33.5</v>
      </c>
      <c r="O125" s="13">
        <f t="shared" si="49"/>
        <v>0</v>
      </c>
      <c r="P125" s="13">
        <f t="shared" si="49"/>
        <v>0</v>
      </c>
      <c r="Q125" s="13">
        <f t="shared" si="49"/>
        <v>0</v>
      </c>
      <c r="R125" s="2"/>
    </row>
    <row r="126" spans="1:18" ht="113.25" customHeight="1" x14ac:dyDescent="0.25">
      <c r="A126" s="8" t="s">
        <v>71</v>
      </c>
      <c r="B126" s="8" t="s">
        <v>169</v>
      </c>
      <c r="C126" s="10" t="s">
        <v>29</v>
      </c>
      <c r="D126" s="10" t="s">
        <v>72</v>
      </c>
      <c r="E126" s="10" t="s">
        <v>66</v>
      </c>
      <c r="F126" s="10" t="s">
        <v>79</v>
      </c>
      <c r="G126" s="10" t="s">
        <v>23</v>
      </c>
      <c r="H126" s="10" t="s">
        <v>22</v>
      </c>
      <c r="I126" s="10" t="s">
        <v>70</v>
      </c>
      <c r="J126" s="11" t="s">
        <v>323</v>
      </c>
      <c r="K126" s="8" t="s">
        <v>172</v>
      </c>
      <c r="L126" s="13">
        <v>22.3</v>
      </c>
      <c r="M126" s="13">
        <v>23.332999999999998</v>
      </c>
      <c r="N126" s="13">
        <v>33.5</v>
      </c>
      <c r="O126" s="13">
        <v>0</v>
      </c>
      <c r="P126" s="13">
        <v>0</v>
      </c>
      <c r="Q126" s="13">
        <v>0</v>
      </c>
      <c r="R126" s="2"/>
    </row>
    <row r="127" spans="1:18" ht="162.75" customHeight="1" x14ac:dyDescent="0.25">
      <c r="A127" s="8" t="s">
        <v>71</v>
      </c>
      <c r="B127" s="8"/>
      <c r="C127" s="10" t="s">
        <v>29</v>
      </c>
      <c r="D127" s="10" t="s">
        <v>72</v>
      </c>
      <c r="E127" s="10" t="s">
        <v>21</v>
      </c>
      <c r="F127" s="10" t="s">
        <v>79</v>
      </c>
      <c r="G127" s="10" t="s">
        <v>23</v>
      </c>
      <c r="H127" s="10" t="s">
        <v>22</v>
      </c>
      <c r="I127" s="10" t="s">
        <v>70</v>
      </c>
      <c r="J127" s="11" t="s">
        <v>324</v>
      </c>
      <c r="K127" s="8"/>
      <c r="L127" s="13">
        <f>L128+L129+L130+L131</f>
        <v>1530.4970000000001</v>
      </c>
      <c r="M127" s="13">
        <f t="shared" ref="M127:Q127" si="50">M128+M129+M130+M131</f>
        <v>1535.2567000000001</v>
      </c>
      <c r="N127" s="13">
        <f t="shared" si="50"/>
        <v>2073</v>
      </c>
      <c r="O127" s="13">
        <f t="shared" si="50"/>
        <v>0</v>
      </c>
      <c r="P127" s="13">
        <f t="shared" si="50"/>
        <v>0</v>
      </c>
      <c r="Q127" s="13">
        <f t="shared" si="50"/>
        <v>0</v>
      </c>
      <c r="R127" s="2"/>
    </row>
    <row r="128" spans="1:18" ht="140.25" customHeight="1" x14ac:dyDescent="0.25">
      <c r="A128" s="8" t="s">
        <v>71</v>
      </c>
      <c r="B128" s="8" t="s">
        <v>156</v>
      </c>
      <c r="C128" s="8" t="s">
        <v>29</v>
      </c>
      <c r="D128" s="8" t="s">
        <v>72</v>
      </c>
      <c r="E128" s="8" t="s">
        <v>21</v>
      </c>
      <c r="F128" s="8" t="s">
        <v>104</v>
      </c>
      <c r="G128" s="8" t="s">
        <v>23</v>
      </c>
      <c r="H128" s="8" t="s">
        <v>22</v>
      </c>
      <c r="I128" s="8" t="s">
        <v>70</v>
      </c>
      <c r="J128" s="8" t="s">
        <v>157</v>
      </c>
      <c r="K128" s="8" t="s">
        <v>158</v>
      </c>
      <c r="L128" s="13">
        <v>31</v>
      </c>
      <c r="M128" s="13">
        <v>31</v>
      </c>
      <c r="N128" s="13">
        <v>43</v>
      </c>
      <c r="O128" s="13">
        <v>0</v>
      </c>
      <c r="P128" s="13">
        <v>0</v>
      </c>
      <c r="Q128" s="13">
        <v>0</v>
      </c>
      <c r="R128" s="2"/>
    </row>
    <row r="129" spans="1:18" ht="132.75" customHeight="1" x14ac:dyDescent="0.25">
      <c r="A129" s="8" t="s">
        <v>71</v>
      </c>
      <c r="B129" s="8" t="s">
        <v>162</v>
      </c>
      <c r="C129" s="8" t="s">
        <v>29</v>
      </c>
      <c r="D129" s="8" t="s">
        <v>72</v>
      </c>
      <c r="E129" s="8" t="s">
        <v>21</v>
      </c>
      <c r="F129" s="8" t="s">
        <v>104</v>
      </c>
      <c r="G129" s="8" t="s">
        <v>23</v>
      </c>
      <c r="H129" s="8" t="s">
        <v>22</v>
      </c>
      <c r="I129" s="8" t="s">
        <v>70</v>
      </c>
      <c r="J129" s="8" t="s">
        <v>157</v>
      </c>
      <c r="K129" s="8" t="s">
        <v>163</v>
      </c>
      <c r="L129" s="13">
        <v>43.76</v>
      </c>
      <c r="M129" s="13">
        <v>45.759880000000003</v>
      </c>
      <c r="N129" s="13">
        <v>20</v>
      </c>
      <c r="O129" s="13">
        <v>0</v>
      </c>
      <c r="P129" s="13">
        <v>0</v>
      </c>
      <c r="Q129" s="13">
        <v>0</v>
      </c>
      <c r="R129" s="2"/>
    </row>
    <row r="130" spans="1:18" ht="177.75" customHeight="1" x14ac:dyDescent="0.25">
      <c r="A130" s="8" t="s">
        <v>71</v>
      </c>
      <c r="B130" s="8" t="s">
        <v>182</v>
      </c>
      <c r="C130" s="8" t="s">
        <v>29</v>
      </c>
      <c r="D130" s="8" t="s">
        <v>72</v>
      </c>
      <c r="E130" s="8" t="s">
        <v>21</v>
      </c>
      <c r="F130" s="8" t="s">
        <v>104</v>
      </c>
      <c r="G130" s="8" t="s">
        <v>23</v>
      </c>
      <c r="H130" s="8" t="s">
        <v>22</v>
      </c>
      <c r="I130" s="8" t="s">
        <v>70</v>
      </c>
      <c r="J130" s="8" t="s">
        <v>157</v>
      </c>
      <c r="K130" s="8" t="s">
        <v>183</v>
      </c>
      <c r="L130" s="13">
        <v>1410.7370000000001</v>
      </c>
      <c r="M130" s="13">
        <v>1413.4968200000001</v>
      </c>
      <c r="N130" s="13">
        <v>1950</v>
      </c>
      <c r="O130" s="13">
        <v>0</v>
      </c>
      <c r="P130" s="13">
        <v>0</v>
      </c>
      <c r="Q130" s="13">
        <v>0</v>
      </c>
      <c r="R130" s="2"/>
    </row>
    <row r="131" spans="1:18" ht="169.5" customHeight="1" x14ac:dyDescent="0.25">
      <c r="A131" s="8" t="s">
        <v>71</v>
      </c>
      <c r="B131" s="8" t="s">
        <v>156</v>
      </c>
      <c r="C131" s="8" t="s">
        <v>29</v>
      </c>
      <c r="D131" s="8" t="s">
        <v>72</v>
      </c>
      <c r="E131" s="8" t="s">
        <v>21</v>
      </c>
      <c r="F131" s="8" t="s">
        <v>105</v>
      </c>
      <c r="G131" s="8" t="s">
        <v>23</v>
      </c>
      <c r="H131" s="8" t="s">
        <v>22</v>
      </c>
      <c r="I131" s="8" t="s">
        <v>70</v>
      </c>
      <c r="J131" s="8" t="s">
        <v>216</v>
      </c>
      <c r="K131" s="8" t="s">
        <v>158</v>
      </c>
      <c r="L131" s="13">
        <v>45</v>
      </c>
      <c r="M131" s="13">
        <v>45</v>
      </c>
      <c r="N131" s="13">
        <v>60</v>
      </c>
      <c r="O131" s="13">
        <v>0</v>
      </c>
      <c r="P131" s="13">
        <v>0</v>
      </c>
      <c r="Q131" s="13">
        <v>0</v>
      </c>
      <c r="R131" s="2"/>
    </row>
    <row r="132" spans="1:18" ht="80.25" customHeight="1" x14ac:dyDescent="0.25">
      <c r="A132" s="8" t="s">
        <v>71</v>
      </c>
      <c r="B132" s="7"/>
      <c r="C132" s="7" t="s">
        <v>29</v>
      </c>
      <c r="D132" s="7" t="s">
        <v>72</v>
      </c>
      <c r="E132" s="7" t="s">
        <v>73</v>
      </c>
      <c r="F132" s="7" t="s">
        <v>79</v>
      </c>
      <c r="G132" s="7" t="s">
        <v>256</v>
      </c>
      <c r="H132" s="7" t="s">
        <v>22</v>
      </c>
      <c r="I132" s="7" t="s">
        <v>70</v>
      </c>
      <c r="J132" s="12" t="s">
        <v>325</v>
      </c>
      <c r="K132" s="8"/>
      <c r="L132" s="13">
        <f>L133+L134</f>
        <v>1279.25</v>
      </c>
      <c r="M132" s="13">
        <f t="shared" ref="M132:Q132" si="51">M133+M134</f>
        <v>1281.3699899999999</v>
      </c>
      <c r="N132" s="13">
        <f t="shared" si="51"/>
        <v>1654.4</v>
      </c>
      <c r="O132" s="13">
        <f t="shared" si="51"/>
        <v>0</v>
      </c>
      <c r="P132" s="13">
        <f t="shared" si="51"/>
        <v>0</v>
      </c>
      <c r="Q132" s="13">
        <f t="shared" si="51"/>
        <v>0</v>
      </c>
      <c r="R132" s="2"/>
    </row>
    <row r="133" spans="1:18" ht="126" customHeight="1" x14ac:dyDescent="0.25">
      <c r="A133" s="8" t="s">
        <v>71</v>
      </c>
      <c r="B133" s="8" t="s">
        <v>182</v>
      </c>
      <c r="C133" s="8" t="s">
        <v>29</v>
      </c>
      <c r="D133" s="8" t="s">
        <v>72</v>
      </c>
      <c r="E133" s="8" t="s">
        <v>73</v>
      </c>
      <c r="F133" s="8" t="s">
        <v>32</v>
      </c>
      <c r="G133" s="8" t="s">
        <v>33</v>
      </c>
      <c r="H133" s="8" t="s">
        <v>22</v>
      </c>
      <c r="I133" s="8" t="s">
        <v>70</v>
      </c>
      <c r="J133" s="4" t="s">
        <v>184</v>
      </c>
      <c r="K133" s="8" t="s">
        <v>183</v>
      </c>
      <c r="L133" s="13">
        <v>1211.9000000000001</v>
      </c>
      <c r="M133" s="13">
        <v>1214.01036</v>
      </c>
      <c r="N133" s="13">
        <v>1587</v>
      </c>
      <c r="O133" s="13">
        <v>0</v>
      </c>
      <c r="P133" s="13">
        <v>0</v>
      </c>
      <c r="Q133" s="13">
        <v>0</v>
      </c>
      <c r="R133" s="2"/>
    </row>
    <row r="134" spans="1:18" ht="119.25" customHeight="1" x14ac:dyDescent="0.25">
      <c r="A134" s="8" t="s">
        <v>71</v>
      </c>
      <c r="B134" s="8" t="s">
        <v>28</v>
      </c>
      <c r="C134" s="8" t="s">
        <v>29</v>
      </c>
      <c r="D134" s="8" t="s">
        <v>72</v>
      </c>
      <c r="E134" s="8" t="s">
        <v>73</v>
      </c>
      <c r="F134" s="8" t="s">
        <v>32</v>
      </c>
      <c r="G134" s="8" t="s">
        <v>33</v>
      </c>
      <c r="H134" s="8" t="s">
        <v>22</v>
      </c>
      <c r="I134" s="8" t="s">
        <v>70</v>
      </c>
      <c r="J134" s="11" t="s">
        <v>74</v>
      </c>
      <c r="K134" s="8" t="s">
        <v>26</v>
      </c>
      <c r="L134" s="13">
        <v>67.349999999999994</v>
      </c>
      <c r="M134" s="13">
        <v>67.359629999999996</v>
      </c>
      <c r="N134" s="13">
        <v>67.400000000000006</v>
      </c>
      <c r="O134" s="13">
        <v>0</v>
      </c>
      <c r="P134" s="13">
        <v>0</v>
      </c>
      <c r="Q134" s="13">
        <v>0</v>
      </c>
      <c r="R134" s="2"/>
    </row>
    <row r="135" spans="1:18" ht="59.25" customHeight="1" x14ac:dyDescent="0.25">
      <c r="A135" s="8" t="s">
        <v>71</v>
      </c>
      <c r="B135" s="7"/>
      <c r="C135" s="7" t="s">
        <v>29</v>
      </c>
      <c r="D135" s="7" t="s">
        <v>72</v>
      </c>
      <c r="E135" s="7" t="s">
        <v>75</v>
      </c>
      <c r="F135" s="7" t="s">
        <v>79</v>
      </c>
      <c r="G135" s="7" t="s">
        <v>256</v>
      </c>
      <c r="H135" s="7" t="s">
        <v>22</v>
      </c>
      <c r="I135" s="7" t="s">
        <v>70</v>
      </c>
      <c r="J135" s="12" t="s">
        <v>326</v>
      </c>
      <c r="K135" s="8"/>
      <c r="L135" s="13">
        <f>L136</f>
        <v>282.60000000000002</v>
      </c>
      <c r="M135" s="13">
        <f t="shared" ref="M135:Q135" si="52">M136</f>
        <v>282.60847999999999</v>
      </c>
      <c r="N135" s="13">
        <f t="shared" si="52"/>
        <v>282.60000000000002</v>
      </c>
      <c r="O135" s="13">
        <f t="shared" si="52"/>
        <v>0</v>
      </c>
      <c r="P135" s="13">
        <f t="shared" si="52"/>
        <v>0</v>
      </c>
      <c r="Q135" s="13">
        <f t="shared" si="52"/>
        <v>0</v>
      </c>
      <c r="R135" s="2"/>
    </row>
    <row r="136" spans="1:18" ht="95.25" customHeight="1" x14ac:dyDescent="0.25">
      <c r="A136" s="8" t="s">
        <v>71</v>
      </c>
      <c r="B136" s="8"/>
      <c r="C136" s="7" t="s">
        <v>29</v>
      </c>
      <c r="D136" s="7" t="s">
        <v>72</v>
      </c>
      <c r="E136" s="7" t="s">
        <v>75</v>
      </c>
      <c r="F136" s="7" t="s">
        <v>32</v>
      </c>
      <c r="G136" s="7" t="s">
        <v>33</v>
      </c>
      <c r="H136" s="7" t="s">
        <v>22</v>
      </c>
      <c r="I136" s="7" t="s">
        <v>70</v>
      </c>
      <c r="J136" s="8" t="s">
        <v>327</v>
      </c>
      <c r="K136" s="8"/>
      <c r="L136" s="13">
        <f>L137</f>
        <v>282.60000000000002</v>
      </c>
      <c r="M136" s="13">
        <f t="shared" ref="M136:Q136" si="53">M137</f>
        <v>282.60847999999999</v>
      </c>
      <c r="N136" s="13">
        <f t="shared" si="53"/>
        <v>282.60000000000002</v>
      </c>
      <c r="O136" s="13">
        <f t="shared" si="53"/>
        <v>0</v>
      </c>
      <c r="P136" s="13">
        <f t="shared" si="53"/>
        <v>0</v>
      </c>
      <c r="Q136" s="13">
        <f t="shared" si="53"/>
        <v>0</v>
      </c>
      <c r="R136" s="2"/>
    </row>
    <row r="137" spans="1:18" ht="123" customHeight="1" x14ac:dyDescent="0.25">
      <c r="A137" s="8" t="s">
        <v>71</v>
      </c>
      <c r="B137" s="8" t="s">
        <v>28</v>
      </c>
      <c r="C137" s="8" t="s">
        <v>29</v>
      </c>
      <c r="D137" s="8" t="s">
        <v>72</v>
      </c>
      <c r="E137" s="8" t="s">
        <v>75</v>
      </c>
      <c r="F137" s="8" t="s">
        <v>76</v>
      </c>
      <c r="G137" s="8" t="s">
        <v>33</v>
      </c>
      <c r="H137" s="8" t="s">
        <v>22</v>
      </c>
      <c r="I137" s="8" t="s">
        <v>70</v>
      </c>
      <c r="J137" s="11" t="s">
        <v>77</v>
      </c>
      <c r="K137" s="8" t="s">
        <v>26</v>
      </c>
      <c r="L137" s="13">
        <v>282.60000000000002</v>
      </c>
      <c r="M137" s="13">
        <v>282.60847999999999</v>
      </c>
      <c r="N137" s="13">
        <v>282.60000000000002</v>
      </c>
      <c r="O137" s="13">
        <v>0</v>
      </c>
      <c r="P137" s="13">
        <v>0</v>
      </c>
      <c r="Q137" s="13">
        <v>0</v>
      </c>
      <c r="R137" s="2"/>
    </row>
    <row r="138" spans="1:18" ht="204" customHeight="1" x14ac:dyDescent="0.25">
      <c r="A138" s="8" t="s">
        <v>71</v>
      </c>
      <c r="B138" s="7"/>
      <c r="C138" s="7" t="s">
        <v>29</v>
      </c>
      <c r="D138" s="7" t="s">
        <v>72</v>
      </c>
      <c r="E138" s="7" t="s">
        <v>78</v>
      </c>
      <c r="F138" s="7" t="s">
        <v>79</v>
      </c>
      <c r="G138" s="7" t="s">
        <v>256</v>
      </c>
      <c r="H138" s="7" t="s">
        <v>22</v>
      </c>
      <c r="I138" s="7" t="s">
        <v>70</v>
      </c>
      <c r="J138" s="12" t="s">
        <v>328</v>
      </c>
      <c r="K138" s="8"/>
      <c r="L138" s="13">
        <f>L139+L141+L142+L143+L144+L145+L146+L147+L140</f>
        <v>4802.3739999999998</v>
      </c>
      <c r="M138" s="13">
        <f t="shared" ref="M138:Q138" si="54">M139+M141+M142+M143+M144+M145+M146+M147+M140</f>
        <v>4811.3409499999998</v>
      </c>
      <c r="N138" s="13">
        <f t="shared" si="54"/>
        <v>5631.68</v>
      </c>
      <c r="O138" s="13">
        <f t="shared" si="54"/>
        <v>0</v>
      </c>
      <c r="P138" s="13">
        <f t="shared" si="54"/>
        <v>0</v>
      </c>
      <c r="Q138" s="13">
        <f t="shared" si="54"/>
        <v>0</v>
      </c>
      <c r="R138" s="2"/>
    </row>
    <row r="139" spans="1:18" ht="136.5" customHeight="1" x14ac:dyDescent="0.25">
      <c r="A139" s="8" t="s">
        <v>71</v>
      </c>
      <c r="B139" s="8" t="s">
        <v>132</v>
      </c>
      <c r="C139" s="8" t="s">
        <v>29</v>
      </c>
      <c r="D139" s="8" t="s">
        <v>72</v>
      </c>
      <c r="E139" s="8" t="s">
        <v>78</v>
      </c>
      <c r="F139" s="8" t="s">
        <v>104</v>
      </c>
      <c r="G139" s="8" t="s">
        <v>23</v>
      </c>
      <c r="H139" s="8" t="s">
        <v>22</v>
      </c>
      <c r="I139" s="8" t="s">
        <v>70</v>
      </c>
      <c r="J139" s="8" t="s">
        <v>137</v>
      </c>
      <c r="K139" s="8" t="s">
        <v>421</v>
      </c>
      <c r="L139" s="13">
        <v>170</v>
      </c>
      <c r="M139" s="13">
        <v>170</v>
      </c>
      <c r="N139" s="13">
        <v>490</v>
      </c>
      <c r="O139" s="13">
        <v>0</v>
      </c>
      <c r="P139" s="13">
        <v>0</v>
      </c>
      <c r="Q139" s="13">
        <v>0</v>
      </c>
      <c r="R139" s="2"/>
    </row>
    <row r="140" spans="1:18" ht="112.5" customHeight="1" x14ac:dyDescent="0.25">
      <c r="A140" s="8" t="s">
        <v>71</v>
      </c>
      <c r="B140" s="8" t="s">
        <v>140</v>
      </c>
      <c r="C140" s="8" t="s">
        <v>29</v>
      </c>
      <c r="D140" s="8" t="s">
        <v>72</v>
      </c>
      <c r="E140" s="8" t="s">
        <v>78</v>
      </c>
      <c r="F140" s="8" t="s">
        <v>81</v>
      </c>
      <c r="G140" s="8" t="s">
        <v>23</v>
      </c>
      <c r="H140" s="8" t="s">
        <v>22</v>
      </c>
      <c r="I140" s="8" t="s">
        <v>70</v>
      </c>
      <c r="J140" s="17" t="s">
        <v>214</v>
      </c>
      <c r="K140" s="8" t="s">
        <v>141</v>
      </c>
      <c r="L140" s="13">
        <v>118.7</v>
      </c>
      <c r="M140" s="13">
        <v>118.7</v>
      </c>
      <c r="N140" s="13">
        <v>160</v>
      </c>
      <c r="O140" s="13">
        <v>0</v>
      </c>
      <c r="P140" s="13">
        <v>0</v>
      </c>
      <c r="Q140" s="13">
        <v>0</v>
      </c>
      <c r="R140" s="2"/>
    </row>
    <row r="141" spans="1:18" ht="88.5" customHeight="1" x14ac:dyDescent="0.25">
      <c r="A141" s="8" t="s">
        <v>71</v>
      </c>
      <c r="B141" s="8" t="s">
        <v>236</v>
      </c>
      <c r="C141" s="8" t="s">
        <v>29</v>
      </c>
      <c r="D141" s="8" t="s">
        <v>72</v>
      </c>
      <c r="E141" s="8" t="s">
        <v>78</v>
      </c>
      <c r="F141" s="8" t="s">
        <v>81</v>
      </c>
      <c r="G141" s="8" t="s">
        <v>23</v>
      </c>
      <c r="H141" s="8" t="s">
        <v>22</v>
      </c>
      <c r="I141" s="8" t="s">
        <v>70</v>
      </c>
      <c r="J141" s="11" t="s">
        <v>237</v>
      </c>
      <c r="K141" s="8" t="s">
        <v>244</v>
      </c>
      <c r="L141" s="13">
        <v>686.86500000000001</v>
      </c>
      <c r="M141" s="13">
        <v>688.79570000000001</v>
      </c>
      <c r="N141" s="13">
        <v>795</v>
      </c>
      <c r="O141" s="13">
        <v>0</v>
      </c>
      <c r="P141" s="13">
        <v>0</v>
      </c>
      <c r="Q141" s="13">
        <v>0</v>
      </c>
      <c r="R141" s="2"/>
    </row>
    <row r="142" spans="1:18" ht="76.5" customHeight="1" x14ac:dyDescent="0.25">
      <c r="A142" s="8" t="s">
        <v>71</v>
      </c>
      <c r="B142" s="10" t="s">
        <v>132</v>
      </c>
      <c r="C142" s="10" t="s">
        <v>29</v>
      </c>
      <c r="D142" s="10" t="s">
        <v>72</v>
      </c>
      <c r="E142" s="10" t="s">
        <v>78</v>
      </c>
      <c r="F142" s="10" t="s">
        <v>32</v>
      </c>
      <c r="G142" s="10" t="s">
        <v>23</v>
      </c>
      <c r="H142" s="10" t="s">
        <v>22</v>
      </c>
      <c r="I142" s="10" t="s">
        <v>70</v>
      </c>
      <c r="J142" s="10" t="s">
        <v>213</v>
      </c>
      <c r="K142" s="8" t="s">
        <v>421</v>
      </c>
      <c r="L142" s="13">
        <v>982</v>
      </c>
      <c r="M142" s="13">
        <v>985</v>
      </c>
      <c r="N142" s="13">
        <v>1065</v>
      </c>
      <c r="O142" s="13">
        <v>0</v>
      </c>
      <c r="P142" s="13">
        <v>0</v>
      </c>
      <c r="Q142" s="13">
        <v>0</v>
      </c>
      <c r="R142" s="2"/>
    </row>
    <row r="143" spans="1:18" ht="123" customHeight="1" x14ac:dyDescent="0.25">
      <c r="A143" s="8" t="s">
        <v>71</v>
      </c>
      <c r="B143" s="8" t="s">
        <v>156</v>
      </c>
      <c r="C143" s="8" t="s">
        <v>29</v>
      </c>
      <c r="D143" s="8" t="s">
        <v>72</v>
      </c>
      <c r="E143" s="8" t="s">
        <v>78</v>
      </c>
      <c r="F143" s="8" t="s">
        <v>32</v>
      </c>
      <c r="G143" s="8" t="s">
        <v>23</v>
      </c>
      <c r="H143" s="8" t="s">
        <v>22</v>
      </c>
      <c r="I143" s="8" t="s">
        <v>70</v>
      </c>
      <c r="J143" s="8" t="s">
        <v>159</v>
      </c>
      <c r="K143" s="8" t="s">
        <v>158</v>
      </c>
      <c r="L143" s="13">
        <v>84</v>
      </c>
      <c r="M143" s="13">
        <v>86</v>
      </c>
      <c r="N143" s="13">
        <v>146</v>
      </c>
      <c r="O143" s="13">
        <v>0</v>
      </c>
      <c r="P143" s="13">
        <v>0</v>
      </c>
      <c r="Q143" s="13">
        <v>0</v>
      </c>
      <c r="R143" s="2"/>
    </row>
    <row r="144" spans="1:18" ht="66.75" customHeight="1" x14ac:dyDescent="0.25">
      <c r="A144" s="8" t="s">
        <v>71</v>
      </c>
      <c r="B144" s="8" t="s">
        <v>182</v>
      </c>
      <c r="C144" s="8" t="s">
        <v>29</v>
      </c>
      <c r="D144" s="8" t="s">
        <v>72</v>
      </c>
      <c r="E144" s="8" t="s">
        <v>78</v>
      </c>
      <c r="F144" s="8" t="s">
        <v>32</v>
      </c>
      <c r="G144" s="8" t="s">
        <v>23</v>
      </c>
      <c r="H144" s="8" t="s">
        <v>22</v>
      </c>
      <c r="I144" s="8" t="s">
        <v>70</v>
      </c>
      <c r="J144" s="8" t="s">
        <v>159</v>
      </c>
      <c r="K144" s="8" t="s">
        <v>183</v>
      </c>
      <c r="L144" s="13">
        <v>0.25</v>
      </c>
      <c r="M144" s="13">
        <v>0.28000000000000003</v>
      </c>
      <c r="N144" s="13">
        <v>0.28000000000000003</v>
      </c>
      <c r="O144" s="13">
        <v>0</v>
      </c>
      <c r="P144" s="13">
        <v>0</v>
      </c>
      <c r="Q144" s="13">
        <v>0</v>
      </c>
      <c r="R144" s="2"/>
    </row>
    <row r="145" spans="1:18" ht="104.25" customHeight="1" x14ac:dyDescent="0.25">
      <c r="A145" s="8" t="s">
        <v>71</v>
      </c>
      <c r="B145" s="8" t="s">
        <v>103</v>
      </c>
      <c r="C145" s="8" t="s">
        <v>29</v>
      </c>
      <c r="D145" s="8" t="s">
        <v>72</v>
      </c>
      <c r="E145" s="8" t="s">
        <v>78</v>
      </c>
      <c r="F145" s="8" t="s">
        <v>191</v>
      </c>
      <c r="G145" s="8" t="s">
        <v>23</v>
      </c>
      <c r="H145" s="8" t="s">
        <v>22</v>
      </c>
      <c r="I145" s="8" t="s">
        <v>70</v>
      </c>
      <c r="J145" s="8" t="s">
        <v>215</v>
      </c>
      <c r="K145" s="8" t="s">
        <v>142</v>
      </c>
      <c r="L145" s="13">
        <v>2070.3760000000002</v>
      </c>
      <c r="M145" s="13">
        <v>2070.3793999999998</v>
      </c>
      <c r="N145" s="13">
        <v>2120.4</v>
      </c>
      <c r="O145" s="13">
        <v>0</v>
      </c>
      <c r="P145" s="13">
        <v>0</v>
      </c>
      <c r="Q145" s="13">
        <v>0</v>
      </c>
      <c r="R145" s="2"/>
    </row>
    <row r="146" spans="1:18" ht="111" customHeight="1" x14ac:dyDescent="0.25">
      <c r="A146" s="8" t="s">
        <v>71</v>
      </c>
      <c r="B146" s="8" t="s">
        <v>189</v>
      </c>
      <c r="C146" s="8" t="s">
        <v>29</v>
      </c>
      <c r="D146" s="8" t="s">
        <v>72</v>
      </c>
      <c r="E146" s="8" t="s">
        <v>78</v>
      </c>
      <c r="F146" s="8" t="s">
        <v>191</v>
      </c>
      <c r="G146" s="8" t="s">
        <v>23</v>
      </c>
      <c r="H146" s="8" t="s">
        <v>22</v>
      </c>
      <c r="I146" s="8" t="s">
        <v>70</v>
      </c>
      <c r="J146" s="4" t="s">
        <v>192</v>
      </c>
      <c r="K146" s="8" t="s">
        <v>190</v>
      </c>
      <c r="L146" s="13">
        <v>680.18299999999999</v>
      </c>
      <c r="M146" s="13">
        <v>682.18584999999996</v>
      </c>
      <c r="N146" s="13">
        <v>845</v>
      </c>
      <c r="O146" s="13">
        <v>0</v>
      </c>
      <c r="P146" s="13">
        <v>0</v>
      </c>
      <c r="Q146" s="13">
        <v>0</v>
      </c>
      <c r="R146" s="2"/>
    </row>
    <row r="147" spans="1:18" ht="104.25" customHeight="1" x14ac:dyDescent="0.25">
      <c r="A147" s="8" t="s">
        <v>71</v>
      </c>
      <c r="B147" s="8"/>
      <c r="C147" s="8" t="s">
        <v>29</v>
      </c>
      <c r="D147" s="8" t="s">
        <v>72</v>
      </c>
      <c r="E147" s="8" t="s">
        <v>78</v>
      </c>
      <c r="F147" s="8" t="s">
        <v>329</v>
      </c>
      <c r="G147" s="8" t="s">
        <v>256</v>
      </c>
      <c r="H147" s="8" t="s">
        <v>22</v>
      </c>
      <c r="I147" s="8" t="s">
        <v>70</v>
      </c>
      <c r="J147" s="12" t="s">
        <v>330</v>
      </c>
      <c r="K147" s="8"/>
      <c r="L147" s="13">
        <f>L148</f>
        <v>10</v>
      </c>
      <c r="M147" s="13">
        <f t="shared" ref="M147:Q147" si="55">M148</f>
        <v>10</v>
      </c>
      <c r="N147" s="13">
        <f t="shared" si="55"/>
        <v>10</v>
      </c>
      <c r="O147" s="13">
        <f t="shared" si="55"/>
        <v>0</v>
      </c>
      <c r="P147" s="13">
        <f t="shared" si="55"/>
        <v>0</v>
      </c>
      <c r="Q147" s="13">
        <f t="shared" si="55"/>
        <v>0</v>
      </c>
      <c r="R147" s="2"/>
    </row>
    <row r="148" spans="1:18" ht="194.25" customHeight="1" x14ac:dyDescent="0.25">
      <c r="A148" s="8" t="s">
        <v>71</v>
      </c>
      <c r="B148" s="8" t="s">
        <v>156</v>
      </c>
      <c r="C148" s="8" t="s">
        <v>29</v>
      </c>
      <c r="D148" s="8" t="s">
        <v>72</v>
      </c>
      <c r="E148" s="8" t="s">
        <v>78</v>
      </c>
      <c r="F148" s="8" t="s">
        <v>37</v>
      </c>
      <c r="G148" s="8" t="s">
        <v>33</v>
      </c>
      <c r="H148" s="8" t="s">
        <v>22</v>
      </c>
      <c r="I148" s="8" t="s">
        <v>70</v>
      </c>
      <c r="J148" s="8" t="s">
        <v>331</v>
      </c>
      <c r="K148" s="8" t="s">
        <v>158</v>
      </c>
      <c r="L148" s="13">
        <v>10</v>
      </c>
      <c r="M148" s="13">
        <v>10</v>
      </c>
      <c r="N148" s="13">
        <v>10</v>
      </c>
      <c r="O148" s="13">
        <v>0</v>
      </c>
      <c r="P148" s="13">
        <v>0</v>
      </c>
      <c r="Q148" s="13">
        <v>0</v>
      </c>
      <c r="R148" s="2"/>
    </row>
    <row r="149" spans="1:18" ht="128.25" customHeight="1" x14ac:dyDescent="0.25">
      <c r="A149" s="8" t="s">
        <v>71</v>
      </c>
      <c r="B149" s="7"/>
      <c r="C149" s="7" t="s">
        <v>29</v>
      </c>
      <c r="D149" s="7" t="s">
        <v>72</v>
      </c>
      <c r="E149" s="7" t="s">
        <v>160</v>
      </c>
      <c r="F149" s="7" t="s">
        <v>79</v>
      </c>
      <c r="G149" s="7" t="s">
        <v>23</v>
      </c>
      <c r="H149" s="7" t="s">
        <v>22</v>
      </c>
      <c r="I149" s="7" t="s">
        <v>70</v>
      </c>
      <c r="J149" s="8" t="s">
        <v>332</v>
      </c>
      <c r="K149" s="8"/>
      <c r="L149" s="13">
        <f>L150+L151</f>
        <v>1348.963</v>
      </c>
      <c r="M149" s="13">
        <f t="shared" ref="M149:Q149" si="56">M150+M151</f>
        <v>1351.02152</v>
      </c>
      <c r="N149" s="13">
        <f t="shared" si="56"/>
        <v>1673.17</v>
      </c>
      <c r="O149" s="13">
        <f t="shared" si="56"/>
        <v>0</v>
      </c>
      <c r="P149" s="13">
        <f t="shared" si="56"/>
        <v>0</v>
      </c>
      <c r="Q149" s="13">
        <f t="shared" si="56"/>
        <v>0</v>
      </c>
      <c r="R149" s="2"/>
    </row>
    <row r="150" spans="1:18" ht="126.75" customHeight="1" x14ac:dyDescent="0.25">
      <c r="A150" s="8" t="s">
        <v>71</v>
      </c>
      <c r="B150" s="8" t="s">
        <v>156</v>
      </c>
      <c r="C150" s="8" t="s">
        <v>29</v>
      </c>
      <c r="D150" s="8" t="s">
        <v>72</v>
      </c>
      <c r="E150" s="8" t="s">
        <v>160</v>
      </c>
      <c r="F150" s="8" t="s">
        <v>79</v>
      </c>
      <c r="G150" s="8" t="s">
        <v>23</v>
      </c>
      <c r="H150" s="8" t="s">
        <v>22</v>
      </c>
      <c r="I150" s="8" t="s">
        <v>70</v>
      </c>
      <c r="J150" s="8" t="s">
        <v>161</v>
      </c>
      <c r="K150" s="8" t="s">
        <v>158</v>
      </c>
      <c r="L150" s="13">
        <v>1332.2929999999999</v>
      </c>
      <c r="M150" s="13">
        <v>1334.3322700000001</v>
      </c>
      <c r="N150" s="13">
        <v>1653</v>
      </c>
      <c r="O150" s="13">
        <v>0</v>
      </c>
      <c r="P150" s="13">
        <v>0</v>
      </c>
      <c r="Q150" s="13">
        <v>0</v>
      </c>
      <c r="R150" s="2"/>
    </row>
    <row r="151" spans="1:18" ht="146.25" customHeight="1" x14ac:dyDescent="0.25">
      <c r="A151" s="8" t="s">
        <v>71</v>
      </c>
      <c r="B151" s="8" t="s">
        <v>182</v>
      </c>
      <c r="C151" s="8" t="s">
        <v>29</v>
      </c>
      <c r="D151" s="8" t="s">
        <v>72</v>
      </c>
      <c r="E151" s="8" t="s">
        <v>160</v>
      </c>
      <c r="F151" s="8" t="s">
        <v>79</v>
      </c>
      <c r="G151" s="8" t="s">
        <v>23</v>
      </c>
      <c r="H151" s="8" t="s">
        <v>22</v>
      </c>
      <c r="I151" s="8" t="s">
        <v>70</v>
      </c>
      <c r="J151" s="4" t="s">
        <v>185</v>
      </c>
      <c r="K151" s="8" t="s">
        <v>183</v>
      </c>
      <c r="L151" s="13">
        <v>16.670000000000002</v>
      </c>
      <c r="M151" s="13">
        <v>16.689250000000001</v>
      </c>
      <c r="N151" s="13">
        <v>20.170000000000002</v>
      </c>
      <c r="O151" s="13">
        <v>0</v>
      </c>
      <c r="P151" s="13">
        <v>0</v>
      </c>
      <c r="Q151" s="13">
        <v>0</v>
      </c>
      <c r="R151" s="2"/>
    </row>
    <row r="152" spans="1:18" ht="104.25" customHeight="1" x14ac:dyDescent="0.25">
      <c r="A152" s="8" t="s">
        <v>71</v>
      </c>
      <c r="B152" s="7"/>
      <c r="C152" s="7" t="s">
        <v>29</v>
      </c>
      <c r="D152" s="7" t="s">
        <v>72</v>
      </c>
      <c r="E152" s="7" t="s">
        <v>186</v>
      </c>
      <c r="F152" s="7" t="s">
        <v>79</v>
      </c>
      <c r="G152" s="7" t="s">
        <v>23</v>
      </c>
      <c r="H152" s="7" t="s">
        <v>22</v>
      </c>
      <c r="I152" s="7" t="s">
        <v>70</v>
      </c>
      <c r="J152" s="12" t="s">
        <v>333</v>
      </c>
      <c r="K152" s="8"/>
      <c r="L152" s="13">
        <f>L154+L155</f>
        <v>727.51600000000008</v>
      </c>
      <c r="M152" s="13">
        <f t="shared" ref="M152:Q152" si="57">M154+M155</f>
        <v>728.49856</v>
      </c>
      <c r="N152" s="13">
        <f t="shared" si="57"/>
        <v>837.1</v>
      </c>
      <c r="O152" s="13">
        <f t="shared" si="57"/>
        <v>0</v>
      </c>
      <c r="P152" s="13">
        <f t="shared" si="57"/>
        <v>0</v>
      </c>
      <c r="Q152" s="13">
        <f t="shared" si="57"/>
        <v>0</v>
      </c>
      <c r="R152" s="2"/>
    </row>
    <row r="153" spans="1:18" ht="104.25" customHeight="1" x14ac:dyDescent="0.25">
      <c r="A153" s="8" t="s">
        <v>71</v>
      </c>
      <c r="B153" s="7"/>
      <c r="C153" s="7" t="s">
        <v>29</v>
      </c>
      <c r="D153" s="7" t="s">
        <v>72</v>
      </c>
      <c r="E153" s="7" t="s">
        <v>186</v>
      </c>
      <c r="F153" s="7" t="s">
        <v>104</v>
      </c>
      <c r="G153" s="7" t="s">
        <v>23</v>
      </c>
      <c r="H153" s="7" t="s">
        <v>22</v>
      </c>
      <c r="I153" s="7" t="s">
        <v>70</v>
      </c>
      <c r="J153" s="12" t="s">
        <v>334</v>
      </c>
      <c r="K153" s="8"/>
      <c r="L153" s="13">
        <f>L154</f>
        <v>2.0939999999999999</v>
      </c>
      <c r="M153" s="13">
        <f t="shared" ref="M153:Q153" si="58">M154</f>
        <v>2.0732599999999999</v>
      </c>
      <c r="N153" s="13">
        <f t="shared" si="58"/>
        <v>2.1</v>
      </c>
      <c r="O153" s="13">
        <f t="shared" si="58"/>
        <v>0</v>
      </c>
      <c r="P153" s="13">
        <f t="shared" si="58"/>
        <v>0</v>
      </c>
      <c r="Q153" s="13">
        <f t="shared" si="58"/>
        <v>0</v>
      </c>
      <c r="R153" s="2"/>
    </row>
    <row r="154" spans="1:18" ht="114" customHeight="1" x14ac:dyDescent="0.25">
      <c r="A154" s="8" t="s">
        <v>71</v>
      </c>
      <c r="B154" s="8" t="s">
        <v>182</v>
      </c>
      <c r="C154" s="8" t="s">
        <v>29</v>
      </c>
      <c r="D154" s="8" t="s">
        <v>72</v>
      </c>
      <c r="E154" s="8" t="s">
        <v>186</v>
      </c>
      <c r="F154" s="8" t="s">
        <v>101</v>
      </c>
      <c r="G154" s="8" t="s">
        <v>23</v>
      </c>
      <c r="H154" s="8" t="s">
        <v>22</v>
      </c>
      <c r="I154" s="8" t="s">
        <v>70</v>
      </c>
      <c r="J154" s="4" t="s">
        <v>187</v>
      </c>
      <c r="K154" s="8" t="s">
        <v>183</v>
      </c>
      <c r="L154" s="13">
        <v>2.0939999999999999</v>
      </c>
      <c r="M154" s="13">
        <v>2.0732599999999999</v>
      </c>
      <c r="N154" s="13">
        <v>2.1</v>
      </c>
      <c r="O154" s="13">
        <v>0</v>
      </c>
      <c r="P154" s="13">
        <v>0</v>
      </c>
      <c r="Q154" s="13">
        <v>0</v>
      </c>
      <c r="R154" s="2"/>
    </row>
    <row r="155" spans="1:18" ht="66.75" customHeight="1" x14ac:dyDescent="0.25">
      <c r="A155" s="8" t="s">
        <v>71</v>
      </c>
      <c r="B155" s="8" t="s">
        <v>182</v>
      </c>
      <c r="C155" s="8" t="s">
        <v>29</v>
      </c>
      <c r="D155" s="8" t="s">
        <v>72</v>
      </c>
      <c r="E155" s="8" t="s">
        <v>186</v>
      </c>
      <c r="F155" s="8" t="s">
        <v>81</v>
      </c>
      <c r="G155" s="8" t="s">
        <v>23</v>
      </c>
      <c r="H155" s="8" t="s">
        <v>22</v>
      </c>
      <c r="I155" s="8" t="s">
        <v>70</v>
      </c>
      <c r="J155" s="4" t="s">
        <v>188</v>
      </c>
      <c r="K155" s="8" t="s">
        <v>183</v>
      </c>
      <c r="L155" s="13">
        <v>725.42200000000003</v>
      </c>
      <c r="M155" s="13">
        <v>726.42529999999999</v>
      </c>
      <c r="N155" s="13">
        <v>835</v>
      </c>
      <c r="O155" s="13">
        <v>0</v>
      </c>
      <c r="P155" s="13">
        <v>0</v>
      </c>
      <c r="Q155" s="13">
        <v>0</v>
      </c>
      <c r="R155" s="2"/>
    </row>
    <row r="156" spans="1:18" ht="112.5" customHeight="1" x14ac:dyDescent="0.25">
      <c r="A156" s="8" t="s">
        <v>71</v>
      </c>
      <c r="B156" s="7"/>
      <c r="C156" s="7" t="s">
        <v>29</v>
      </c>
      <c r="D156" s="7" t="s">
        <v>72</v>
      </c>
      <c r="E156" s="7" t="s">
        <v>82</v>
      </c>
      <c r="F156" s="7" t="s">
        <v>79</v>
      </c>
      <c r="G156" s="7" t="s">
        <v>256</v>
      </c>
      <c r="H156" s="7" t="s">
        <v>22</v>
      </c>
      <c r="I156" s="7" t="s">
        <v>70</v>
      </c>
      <c r="J156" s="12" t="s">
        <v>335</v>
      </c>
      <c r="K156" s="8"/>
      <c r="L156" s="13">
        <f>L157+L158+L159+L160+L161+L162</f>
        <v>320.68900000000002</v>
      </c>
      <c r="M156" s="13">
        <f t="shared" ref="M156:Q156" si="59">M157+M158+M159+M160+M161+M162</f>
        <v>318.61705000000001</v>
      </c>
      <c r="N156" s="13">
        <f t="shared" si="59"/>
        <v>356.38999999999993</v>
      </c>
      <c r="O156" s="13">
        <f t="shared" si="59"/>
        <v>0</v>
      </c>
      <c r="P156" s="13">
        <f t="shared" si="59"/>
        <v>0</v>
      </c>
      <c r="Q156" s="13">
        <f t="shared" si="59"/>
        <v>0</v>
      </c>
      <c r="R156" s="2"/>
    </row>
    <row r="157" spans="1:18" ht="152.25" customHeight="1" x14ac:dyDescent="0.25">
      <c r="A157" s="8" t="s">
        <v>71</v>
      </c>
      <c r="B157" s="8" t="s">
        <v>164</v>
      </c>
      <c r="C157" s="8" t="s">
        <v>29</v>
      </c>
      <c r="D157" s="8" t="s">
        <v>72</v>
      </c>
      <c r="E157" s="8" t="s">
        <v>82</v>
      </c>
      <c r="F157" s="8" t="s">
        <v>32</v>
      </c>
      <c r="G157" s="8" t="s">
        <v>33</v>
      </c>
      <c r="H157" s="8" t="s">
        <v>22</v>
      </c>
      <c r="I157" s="8" t="s">
        <v>70</v>
      </c>
      <c r="J157" s="4" t="s">
        <v>165</v>
      </c>
      <c r="K157" s="8" t="s">
        <v>166</v>
      </c>
      <c r="L157" s="13">
        <v>142.30000000000001</v>
      </c>
      <c r="M157" s="13">
        <v>140.13396</v>
      </c>
      <c r="N157" s="13">
        <v>163.77000000000001</v>
      </c>
      <c r="O157" s="13">
        <v>0</v>
      </c>
      <c r="P157" s="13">
        <v>0</v>
      </c>
      <c r="Q157" s="13">
        <v>0</v>
      </c>
      <c r="R157" s="2"/>
    </row>
    <row r="158" spans="1:18" ht="135.75" customHeight="1" x14ac:dyDescent="0.25">
      <c r="A158" s="8" t="s">
        <v>71</v>
      </c>
      <c r="B158" s="10" t="s">
        <v>193</v>
      </c>
      <c r="C158" s="10" t="s">
        <v>29</v>
      </c>
      <c r="D158" s="10" t="s">
        <v>72</v>
      </c>
      <c r="E158" s="10" t="s">
        <v>82</v>
      </c>
      <c r="F158" s="10" t="s">
        <v>32</v>
      </c>
      <c r="G158" s="10" t="s">
        <v>33</v>
      </c>
      <c r="H158" s="10" t="s">
        <v>22</v>
      </c>
      <c r="I158" s="10" t="s">
        <v>70</v>
      </c>
      <c r="J158" s="6" t="s">
        <v>194</v>
      </c>
      <c r="K158" s="10" t="s">
        <v>195</v>
      </c>
      <c r="L158" s="13">
        <v>29.972000000000001</v>
      </c>
      <c r="M158" s="13">
        <v>30</v>
      </c>
      <c r="N158" s="13">
        <v>30</v>
      </c>
      <c r="O158" s="13">
        <v>0</v>
      </c>
      <c r="P158" s="13">
        <v>0</v>
      </c>
      <c r="Q158" s="13">
        <v>0</v>
      </c>
      <c r="R158" s="2"/>
    </row>
    <row r="159" spans="1:18" ht="136.5" customHeight="1" x14ac:dyDescent="0.25">
      <c r="A159" s="8" t="s">
        <v>71</v>
      </c>
      <c r="B159" s="8" t="s">
        <v>28</v>
      </c>
      <c r="C159" s="8" t="s">
        <v>29</v>
      </c>
      <c r="D159" s="8" t="s">
        <v>72</v>
      </c>
      <c r="E159" s="8" t="s">
        <v>82</v>
      </c>
      <c r="F159" s="8" t="s">
        <v>32</v>
      </c>
      <c r="G159" s="8" t="s">
        <v>33</v>
      </c>
      <c r="H159" s="8" t="s">
        <v>22</v>
      </c>
      <c r="I159" s="8" t="s">
        <v>70</v>
      </c>
      <c r="J159" s="11" t="s">
        <v>83</v>
      </c>
      <c r="K159" s="8" t="s">
        <v>26</v>
      </c>
      <c r="L159" s="13">
        <v>91.801000000000002</v>
      </c>
      <c r="M159" s="13">
        <v>91.841329999999999</v>
      </c>
      <c r="N159" s="13">
        <v>92.5</v>
      </c>
      <c r="O159" s="13">
        <v>0</v>
      </c>
      <c r="P159" s="13">
        <v>0</v>
      </c>
      <c r="Q159" s="13">
        <v>0</v>
      </c>
      <c r="R159" s="2"/>
    </row>
    <row r="160" spans="1:18" ht="137.25" customHeight="1" x14ac:dyDescent="0.25">
      <c r="A160" s="8" t="s">
        <v>71</v>
      </c>
      <c r="B160" s="8" t="s">
        <v>112</v>
      </c>
      <c r="C160" s="8" t="s">
        <v>29</v>
      </c>
      <c r="D160" s="8" t="s">
        <v>72</v>
      </c>
      <c r="E160" s="8" t="s">
        <v>82</v>
      </c>
      <c r="F160" s="8" t="s">
        <v>32</v>
      </c>
      <c r="G160" s="8" t="s">
        <v>33</v>
      </c>
      <c r="H160" s="8" t="s">
        <v>22</v>
      </c>
      <c r="I160" s="8" t="s">
        <v>70</v>
      </c>
      <c r="J160" s="11" t="s">
        <v>223</v>
      </c>
      <c r="K160" s="8" t="s">
        <v>113</v>
      </c>
      <c r="L160" s="13">
        <v>47.2</v>
      </c>
      <c r="M160" s="13">
        <v>47.201149999999998</v>
      </c>
      <c r="N160" s="13">
        <v>60.7</v>
      </c>
      <c r="O160" s="13">
        <v>0</v>
      </c>
      <c r="P160" s="13">
        <v>0</v>
      </c>
      <c r="Q160" s="13">
        <v>0</v>
      </c>
      <c r="R160" s="2"/>
    </row>
    <row r="161" spans="1:18" ht="147" customHeight="1" x14ac:dyDescent="0.25">
      <c r="A161" s="8" t="s">
        <v>71</v>
      </c>
      <c r="B161" s="8" t="s">
        <v>114</v>
      </c>
      <c r="C161" s="8" t="s">
        <v>29</v>
      </c>
      <c r="D161" s="8" t="s">
        <v>72</v>
      </c>
      <c r="E161" s="8" t="s">
        <v>82</v>
      </c>
      <c r="F161" s="8" t="s">
        <v>32</v>
      </c>
      <c r="G161" s="8" t="s">
        <v>33</v>
      </c>
      <c r="H161" s="8" t="s">
        <v>22</v>
      </c>
      <c r="I161" s="8" t="s">
        <v>70</v>
      </c>
      <c r="J161" s="11" t="s">
        <v>223</v>
      </c>
      <c r="K161" s="8" t="s">
        <v>115</v>
      </c>
      <c r="L161" s="13">
        <v>5.9160000000000004</v>
      </c>
      <c r="M161" s="13">
        <v>5.9162800000000004</v>
      </c>
      <c r="N161" s="13">
        <v>5.9</v>
      </c>
      <c r="O161" s="13">
        <v>0</v>
      </c>
      <c r="P161" s="13">
        <v>0</v>
      </c>
      <c r="Q161" s="13">
        <v>0</v>
      </c>
      <c r="R161" s="2"/>
    </row>
    <row r="162" spans="1:18" ht="132.75" customHeight="1" x14ac:dyDescent="0.25">
      <c r="A162" s="8" t="s">
        <v>71</v>
      </c>
      <c r="B162" s="8" t="s">
        <v>119</v>
      </c>
      <c r="C162" s="8" t="s">
        <v>29</v>
      </c>
      <c r="D162" s="8" t="s">
        <v>72</v>
      </c>
      <c r="E162" s="8" t="s">
        <v>82</v>
      </c>
      <c r="F162" s="8" t="s">
        <v>32</v>
      </c>
      <c r="G162" s="8" t="s">
        <v>33</v>
      </c>
      <c r="H162" s="8" t="s">
        <v>22</v>
      </c>
      <c r="I162" s="8" t="s">
        <v>70</v>
      </c>
      <c r="J162" s="11" t="s">
        <v>83</v>
      </c>
      <c r="K162" s="8" t="s">
        <v>118</v>
      </c>
      <c r="L162" s="13">
        <v>3.5</v>
      </c>
      <c r="M162" s="13">
        <v>3.52433</v>
      </c>
      <c r="N162" s="13">
        <v>3.52</v>
      </c>
      <c r="O162" s="13">
        <v>0</v>
      </c>
      <c r="P162" s="13">
        <v>0</v>
      </c>
      <c r="Q162" s="13">
        <v>0</v>
      </c>
      <c r="R162" s="2"/>
    </row>
    <row r="163" spans="1:18" ht="51.75" customHeight="1" x14ac:dyDescent="0.25">
      <c r="A163" s="8" t="s">
        <v>71</v>
      </c>
      <c r="B163" s="7"/>
      <c r="C163" s="7" t="s">
        <v>29</v>
      </c>
      <c r="D163" s="7" t="s">
        <v>72</v>
      </c>
      <c r="E163" s="7" t="s">
        <v>27</v>
      </c>
      <c r="F163" s="7" t="s">
        <v>79</v>
      </c>
      <c r="G163" s="7" t="s">
        <v>256</v>
      </c>
      <c r="H163" s="7" t="s">
        <v>22</v>
      </c>
      <c r="I163" s="7" t="s">
        <v>70</v>
      </c>
      <c r="J163" s="12" t="s">
        <v>336</v>
      </c>
      <c r="K163" s="8"/>
      <c r="L163" s="13">
        <f>L164</f>
        <v>843.02499999999998</v>
      </c>
      <c r="M163" s="13">
        <f t="shared" ref="M163:Q163" si="60">M164</f>
        <v>844.02499999999998</v>
      </c>
      <c r="N163" s="13">
        <f t="shared" si="60"/>
        <v>888</v>
      </c>
      <c r="O163" s="13">
        <f t="shared" si="60"/>
        <v>0</v>
      </c>
      <c r="P163" s="13">
        <f t="shared" si="60"/>
        <v>0</v>
      </c>
      <c r="Q163" s="13">
        <f t="shared" si="60"/>
        <v>0</v>
      </c>
      <c r="R163" s="2"/>
    </row>
    <row r="164" spans="1:18" ht="75.75" customHeight="1" x14ac:dyDescent="0.25">
      <c r="A164" s="8" t="s">
        <v>71</v>
      </c>
      <c r="B164" s="8" t="s">
        <v>140</v>
      </c>
      <c r="C164" s="8" t="s">
        <v>29</v>
      </c>
      <c r="D164" s="8" t="s">
        <v>72</v>
      </c>
      <c r="E164" s="8" t="s">
        <v>27</v>
      </c>
      <c r="F164" s="8" t="s">
        <v>81</v>
      </c>
      <c r="G164" s="8" t="s">
        <v>33</v>
      </c>
      <c r="H164" s="8" t="s">
        <v>22</v>
      </c>
      <c r="I164" s="8" t="s">
        <v>70</v>
      </c>
      <c r="J164" s="17" t="s">
        <v>84</v>
      </c>
      <c r="K164" s="8" t="s">
        <v>141</v>
      </c>
      <c r="L164" s="13">
        <v>843.02499999999998</v>
      </c>
      <c r="M164" s="13">
        <v>844.02499999999998</v>
      </c>
      <c r="N164" s="13">
        <v>888</v>
      </c>
      <c r="O164" s="13">
        <v>0</v>
      </c>
      <c r="P164" s="13">
        <v>0</v>
      </c>
      <c r="Q164" s="13">
        <v>0</v>
      </c>
      <c r="R164" s="2"/>
    </row>
    <row r="165" spans="1:18" ht="113.25" customHeight="1" x14ac:dyDescent="0.25">
      <c r="A165" s="8" t="s">
        <v>71</v>
      </c>
      <c r="B165" s="8"/>
      <c r="C165" s="7" t="s">
        <v>29</v>
      </c>
      <c r="D165" s="7" t="s">
        <v>72</v>
      </c>
      <c r="E165" s="7" t="s">
        <v>138</v>
      </c>
      <c r="F165" s="7" t="s">
        <v>79</v>
      </c>
      <c r="G165" s="7" t="s">
        <v>23</v>
      </c>
      <c r="H165" s="7" t="s">
        <v>22</v>
      </c>
      <c r="I165" s="7" t="s">
        <v>70</v>
      </c>
      <c r="J165" s="8" t="s">
        <v>139</v>
      </c>
      <c r="K165" s="8"/>
      <c r="L165" s="13">
        <f t="shared" ref="L165:M165" si="61">L166+L168+L169+L170+L167</f>
        <v>240.64799999999997</v>
      </c>
      <c r="M165" s="13">
        <f t="shared" si="61"/>
        <v>243.74959999999999</v>
      </c>
      <c r="N165" s="13">
        <f>N166+N168+N169+N170+N167</f>
        <v>338.3</v>
      </c>
      <c r="O165" s="13">
        <f t="shared" ref="O165:Q165" si="62">O166+O168+O169+O170</f>
        <v>0</v>
      </c>
      <c r="P165" s="13">
        <f t="shared" si="62"/>
        <v>0</v>
      </c>
      <c r="Q165" s="13">
        <f t="shared" si="62"/>
        <v>0</v>
      </c>
      <c r="R165" s="2"/>
    </row>
    <row r="166" spans="1:18" ht="117.75" customHeight="1" x14ac:dyDescent="0.25">
      <c r="A166" s="8" t="s">
        <v>71</v>
      </c>
      <c r="B166" s="8" t="s">
        <v>103</v>
      </c>
      <c r="C166" s="8" t="s">
        <v>29</v>
      </c>
      <c r="D166" s="8" t="s">
        <v>72</v>
      </c>
      <c r="E166" s="8" t="s">
        <v>138</v>
      </c>
      <c r="F166" s="8" t="s">
        <v>79</v>
      </c>
      <c r="G166" s="8" t="s">
        <v>23</v>
      </c>
      <c r="H166" s="8" t="s">
        <v>22</v>
      </c>
      <c r="I166" s="8" t="s">
        <v>70</v>
      </c>
      <c r="J166" s="8" t="s">
        <v>139</v>
      </c>
      <c r="K166" s="8" t="s">
        <v>142</v>
      </c>
      <c r="L166" s="13">
        <v>41.6</v>
      </c>
      <c r="M166" s="13">
        <v>42.6</v>
      </c>
      <c r="N166" s="13">
        <v>52.6</v>
      </c>
      <c r="O166" s="13">
        <v>0</v>
      </c>
      <c r="P166" s="13">
        <v>0</v>
      </c>
      <c r="Q166" s="13">
        <v>0</v>
      </c>
      <c r="R166" s="2"/>
    </row>
    <row r="167" spans="1:18" ht="117.75" customHeight="1" x14ac:dyDescent="0.25">
      <c r="A167" s="8" t="s">
        <v>71</v>
      </c>
      <c r="B167" s="8" t="s">
        <v>162</v>
      </c>
      <c r="C167" s="8" t="s">
        <v>29</v>
      </c>
      <c r="D167" s="8" t="s">
        <v>72</v>
      </c>
      <c r="E167" s="8" t="s">
        <v>138</v>
      </c>
      <c r="F167" s="8" t="s">
        <v>79</v>
      </c>
      <c r="G167" s="8" t="s">
        <v>23</v>
      </c>
      <c r="H167" s="8" t="s">
        <v>22</v>
      </c>
      <c r="I167" s="8" t="s">
        <v>70</v>
      </c>
      <c r="J167" s="8" t="s">
        <v>139</v>
      </c>
      <c r="K167" s="8" t="s">
        <v>163</v>
      </c>
      <c r="L167" s="13">
        <v>0</v>
      </c>
      <c r="M167" s="13">
        <v>0</v>
      </c>
      <c r="N167" s="13">
        <v>25.8</v>
      </c>
      <c r="O167" s="13">
        <v>0</v>
      </c>
      <c r="P167" s="13">
        <v>0</v>
      </c>
      <c r="Q167" s="13">
        <v>0</v>
      </c>
      <c r="R167" s="2"/>
    </row>
    <row r="168" spans="1:18" ht="116.25" customHeight="1" x14ac:dyDescent="0.25">
      <c r="A168" s="8" t="s">
        <v>71</v>
      </c>
      <c r="B168" s="8" t="s">
        <v>169</v>
      </c>
      <c r="C168" s="8" t="s">
        <v>29</v>
      </c>
      <c r="D168" s="8" t="s">
        <v>72</v>
      </c>
      <c r="E168" s="8" t="s">
        <v>138</v>
      </c>
      <c r="F168" s="8" t="s">
        <v>79</v>
      </c>
      <c r="G168" s="8" t="s">
        <v>23</v>
      </c>
      <c r="H168" s="8" t="s">
        <v>22</v>
      </c>
      <c r="I168" s="8" t="s">
        <v>70</v>
      </c>
      <c r="J168" s="8" t="s">
        <v>139</v>
      </c>
      <c r="K168" s="8" t="s">
        <v>172</v>
      </c>
      <c r="L168" s="13">
        <v>7.79</v>
      </c>
      <c r="M168" s="13">
        <v>7.8848799999999999</v>
      </c>
      <c r="N168" s="13">
        <v>7.9</v>
      </c>
      <c r="O168" s="13">
        <v>0</v>
      </c>
      <c r="P168" s="13">
        <v>0</v>
      </c>
      <c r="Q168" s="13">
        <v>0</v>
      </c>
      <c r="R168" s="2"/>
    </row>
    <row r="169" spans="1:18" ht="107.25" customHeight="1" x14ac:dyDescent="0.25">
      <c r="A169" s="8" t="s">
        <v>71</v>
      </c>
      <c r="B169" s="8" t="s">
        <v>182</v>
      </c>
      <c r="C169" s="8" t="s">
        <v>29</v>
      </c>
      <c r="D169" s="8" t="s">
        <v>72</v>
      </c>
      <c r="E169" s="8" t="s">
        <v>138</v>
      </c>
      <c r="F169" s="8" t="s">
        <v>79</v>
      </c>
      <c r="G169" s="8" t="s">
        <v>23</v>
      </c>
      <c r="H169" s="8" t="s">
        <v>22</v>
      </c>
      <c r="I169" s="8" t="s">
        <v>70</v>
      </c>
      <c r="J169" s="8" t="s">
        <v>139</v>
      </c>
      <c r="K169" s="8" t="s">
        <v>183</v>
      </c>
      <c r="L169" s="13">
        <v>175.99799999999999</v>
      </c>
      <c r="M169" s="13">
        <v>177.00295</v>
      </c>
      <c r="N169" s="13">
        <v>228.5</v>
      </c>
      <c r="O169" s="13">
        <v>0</v>
      </c>
      <c r="P169" s="13">
        <v>0</v>
      </c>
      <c r="Q169" s="13">
        <v>0</v>
      </c>
      <c r="R169" s="2"/>
    </row>
    <row r="170" spans="1:18" ht="117.75" customHeight="1" x14ac:dyDescent="0.25">
      <c r="A170" s="8" t="s">
        <v>71</v>
      </c>
      <c r="B170" s="8" t="s">
        <v>189</v>
      </c>
      <c r="C170" s="8" t="s">
        <v>29</v>
      </c>
      <c r="D170" s="8" t="s">
        <v>72</v>
      </c>
      <c r="E170" s="8" t="s">
        <v>138</v>
      </c>
      <c r="F170" s="8" t="s">
        <v>79</v>
      </c>
      <c r="G170" s="8" t="s">
        <v>23</v>
      </c>
      <c r="H170" s="8" t="s">
        <v>22</v>
      </c>
      <c r="I170" s="8" t="s">
        <v>70</v>
      </c>
      <c r="J170" s="8" t="s">
        <v>139</v>
      </c>
      <c r="K170" s="10" t="s">
        <v>190</v>
      </c>
      <c r="L170" s="13">
        <v>15.26</v>
      </c>
      <c r="M170" s="13">
        <v>16.261769999999999</v>
      </c>
      <c r="N170" s="13">
        <v>23.5</v>
      </c>
      <c r="O170" s="13">
        <v>0</v>
      </c>
      <c r="P170" s="13">
        <v>0</v>
      </c>
      <c r="Q170" s="13">
        <v>0</v>
      </c>
      <c r="R170" s="2"/>
    </row>
    <row r="171" spans="1:18" ht="117" customHeight="1" x14ac:dyDescent="0.25">
      <c r="A171" s="8" t="s">
        <v>71</v>
      </c>
      <c r="B171" s="8"/>
      <c r="C171" s="8" t="s">
        <v>29</v>
      </c>
      <c r="D171" s="8" t="s">
        <v>72</v>
      </c>
      <c r="E171" s="8" t="s">
        <v>199</v>
      </c>
      <c r="F171" s="8" t="s">
        <v>79</v>
      </c>
      <c r="G171" s="8" t="s">
        <v>36</v>
      </c>
      <c r="H171" s="8" t="s">
        <v>22</v>
      </c>
      <c r="I171" s="8" t="s">
        <v>70</v>
      </c>
      <c r="J171" s="8" t="s">
        <v>337</v>
      </c>
      <c r="K171" s="8"/>
      <c r="L171" s="13">
        <f>L172</f>
        <v>7.1050000000000004</v>
      </c>
      <c r="M171" s="13">
        <f t="shared" ref="M171:Q171" si="63">M172</f>
        <v>8.1055200000000003</v>
      </c>
      <c r="N171" s="13">
        <f t="shared" si="63"/>
        <v>30</v>
      </c>
      <c r="O171" s="13">
        <f t="shared" si="63"/>
        <v>0</v>
      </c>
      <c r="P171" s="13">
        <f t="shared" si="63"/>
        <v>0</v>
      </c>
      <c r="Q171" s="13">
        <f t="shared" si="63"/>
        <v>0</v>
      </c>
      <c r="R171" s="2"/>
    </row>
    <row r="172" spans="1:18" ht="123.75" customHeight="1" x14ac:dyDescent="0.25">
      <c r="A172" s="8" t="s">
        <v>71</v>
      </c>
      <c r="B172" s="8" t="s">
        <v>198</v>
      </c>
      <c r="C172" s="8" t="s">
        <v>29</v>
      </c>
      <c r="D172" s="8" t="s">
        <v>72</v>
      </c>
      <c r="E172" s="8" t="s">
        <v>199</v>
      </c>
      <c r="F172" s="8" t="s">
        <v>81</v>
      </c>
      <c r="G172" s="8" t="s">
        <v>36</v>
      </c>
      <c r="H172" s="8" t="s">
        <v>22</v>
      </c>
      <c r="I172" s="8" t="s">
        <v>70</v>
      </c>
      <c r="J172" s="4" t="s">
        <v>200</v>
      </c>
      <c r="K172" s="8" t="s">
        <v>201</v>
      </c>
      <c r="L172" s="13">
        <v>7.1050000000000004</v>
      </c>
      <c r="M172" s="13">
        <v>8.1055200000000003</v>
      </c>
      <c r="N172" s="13">
        <v>30</v>
      </c>
      <c r="O172" s="13">
        <v>0</v>
      </c>
      <c r="P172" s="13">
        <v>0</v>
      </c>
      <c r="Q172" s="13">
        <v>0</v>
      </c>
      <c r="R172" s="2"/>
    </row>
    <row r="173" spans="1:18" ht="68.25" customHeight="1" x14ac:dyDescent="0.25">
      <c r="A173" s="8" t="s">
        <v>71</v>
      </c>
      <c r="B173" s="7"/>
      <c r="C173" s="7" t="s">
        <v>29</v>
      </c>
      <c r="D173" s="7" t="s">
        <v>72</v>
      </c>
      <c r="E173" s="7" t="s">
        <v>86</v>
      </c>
      <c r="F173" s="7" t="s">
        <v>79</v>
      </c>
      <c r="G173" s="7" t="s">
        <v>256</v>
      </c>
      <c r="H173" s="7" t="s">
        <v>22</v>
      </c>
      <c r="I173" s="7" t="s">
        <v>70</v>
      </c>
      <c r="J173" s="12" t="s">
        <v>338</v>
      </c>
      <c r="K173" s="8"/>
      <c r="L173" s="13">
        <f>SUM(L174:L189)</f>
        <v>6108.5540000000001</v>
      </c>
      <c r="M173" s="13">
        <f t="shared" ref="M173:Q173" si="64">SUM(M174:M189)</f>
        <v>6128.7486599999993</v>
      </c>
      <c r="N173" s="13">
        <f t="shared" si="64"/>
        <v>6977.9999999999991</v>
      </c>
      <c r="O173" s="13">
        <f t="shared" si="64"/>
        <v>0</v>
      </c>
      <c r="P173" s="13">
        <f t="shared" si="64"/>
        <v>0</v>
      </c>
      <c r="Q173" s="13">
        <f t="shared" si="64"/>
        <v>0</v>
      </c>
      <c r="R173" s="2"/>
    </row>
    <row r="174" spans="1:18" ht="90" customHeight="1" x14ac:dyDescent="0.25">
      <c r="A174" s="8" t="s">
        <v>71</v>
      </c>
      <c r="B174" s="8" t="s">
        <v>140</v>
      </c>
      <c r="C174" s="8" t="s">
        <v>29</v>
      </c>
      <c r="D174" s="8" t="s">
        <v>72</v>
      </c>
      <c r="E174" s="8" t="s">
        <v>86</v>
      </c>
      <c r="F174" s="8" t="s">
        <v>32</v>
      </c>
      <c r="G174" s="8" t="s">
        <v>33</v>
      </c>
      <c r="H174" s="8" t="s">
        <v>22</v>
      </c>
      <c r="I174" s="8" t="s">
        <v>70</v>
      </c>
      <c r="J174" s="11" t="s">
        <v>87</v>
      </c>
      <c r="K174" s="8" t="s">
        <v>141</v>
      </c>
      <c r="L174" s="13">
        <v>316.01100000000002</v>
      </c>
      <c r="M174" s="13">
        <v>318.05327</v>
      </c>
      <c r="N174" s="13">
        <v>354</v>
      </c>
      <c r="O174" s="13">
        <v>0</v>
      </c>
      <c r="P174" s="13">
        <v>0</v>
      </c>
      <c r="Q174" s="13">
        <v>0</v>
      </c>
      <c r="R174" s="2"/>
    </row>
    <row r="175" spans="1:18" ht="124.5" customHeight="1" x14ac:dyDescent="0.25">
      <c r="A175" s="8" t="s">
        <v>71</v>
      </c>
      <c r="B175" s="8" t="s">
        <v>103</v>
      </c>
      <c r="C175" s="8" t="s">
        <v>29</v>
      </c>
      <c r="D175" s="8" t="s">
        <v>72</v>
      </c>
      <c r="E175" s="8" t="s">
        <v>86</v>
      </c>
      <c r="F175" s="8" t="s">
        <v>32</v>
      </c>
      <c r="G175" s="8" t="s">
        <v>33</v>
      </c>
      <c r="H175" s="8" t="s">
        <v>22</v>
      </c>
      <c r="I175" s="8" t="s">
        <v>70</v>
      </c>
      <c r="J175" s="11" t="s">
        <v>87</v>
      </c>
      <c r="K175" s="8" t="s">
        <v>142</v>
      </c>
      <c r="L175" s="13">
        <v>2815.2049999999999</v>
      </c>
      <c r="M175" s="13">
        <v>2817.2868600000002</v>
      </c>
      <c r="N175" s="13">
        <v>2855</v>
      </c>
      <c r="O175" s="13">
        <v>0</v>
      </c>
      <c r="P175" s="13">
        <v>0</v>
      </c>
      <c r="Q175" s="13">
        <v>0</v>
      </c>
      <c r="R175" s="2"/>
    </row>
    <row r="176" spans="1:18" ht="81" customHeight="1" x14ac:dyDescent="0.25">
      <c r="A176" s="8" t="s">
        <v>71</v>
      </c>
      <c r="B176" s="8" t="s">
        <v>154</v>
      </c>
      <c r="C176" s="8" t="s">
        <v>29</v>
      </c>
      <c r="D176" s="8" t="s">
        <v>72</v>
      </c>
      <c r="E176" s="8" t="s">
        <v>86</v>
      </c>
      <c r="F176" s="8" t="s">
        <v>32</v>
      </c>
      <c r="G176" s="8" t="s">
        <v>33</v>
      </c>
      <c r="H176" s="8" t="s">
        <v>22</v>
      </c>
      <c r="I176" s="8" t="s">
        <v>70</v>
      </c>
      <c r="J176" s="11" t="s">
        <v>87</v>
      </c>
      <c r="K176" s="8" t="s">
        <v>155</v>
      </c>
      <c r="L176" s="13">
        <v>15</v>
      </c>
      <c r="M176" s="13">
        <v>15</v>
      </c>
      <c r="N176" s="13">
        <v>15</v>
      </c>
      <c r="O176" s="13">
        <v>0</v>
      </c>
      <c r="P176" s="13">
        <v>0</v>
      </c>
      <c r="Q176" s="13">
        <v>0</v>
      </c>
      <c r="R176" s="2"/>
    </row>
    <row r="177" spans="1:18" ht="122.25" customHeight="1" x14ac:dyDescent="0.25">
      <c r="A177" s="8" t="s">
        <v>71</v>
      </c>
      <c r="B177" s="8" t="s">
        <v>156</v>
      </c>
      <c r="C177" s="8" t="s">
        <v>29</v>
      </c>
      <c r="D177" s="8" t="s">
        <v>72</v>
      </c>
      <c r="E177" s="8" t="s">
        <v>86</v>
      </c>
      <c r="F177" s="8" t="s">
        <v>32</v>
      </c>
      <c r="G177" s="8" t="s">
        <v>33</v>
      </c>
      <c r="H177" s="8" t="s">
        <v>22</v>
      </c>
      <c r="I177" s="8" t="s">
        <v>70</v>
      </c>
      <c r="J177" s="11" t="s">
        <v>87</v>
      </c>
      <c r="K177" s="8" t="s">
        <v>158</v>
      </c>
      <c r="L177" s="13">
        <v>8.9359999999999999</v>
      </c>
      <c r="M177" s="13">
        <v>6.7762700000000002</v>
      </c>
      <c r="N177" s="13">
        <v>6.8</v>
      </c>
      <c r="O177" s="13">
        <v>0</v>
      </c>
      <c r="P177" s="13">
        <v>0</v>
      </c>
      <c r="Q177" s="13">
        <v>0</v>
      </c>
      <c r="R177" s="2"/>
    </row>
    <row r="178" spans="1:18" ht="105.75" customHeight="1" x14ac:dyDescent="0.25">
      <c r="A178" s="8" t="s">
        <v>71</v>
      </c>
      <c r="B178" s="8" t="s">
        <v>25</v>
      </c>
      <c r="C178" s="8" t="s">
        <v>29</v>
      </c>
      <c r="D178" s="8" t="s">
        <v>72</v>
      </c>
      <c r="E178" s="8" t="s">
        <v>86</v>
      </c>
      <c r="F178" s="8" t="s">
        <v>32</v>
      </c>
      <c r="G178" s="8" t="s">
        <v>33</v>
      </c>
      <c r="H178" s="8" t="s">
        <v>22</v>
      </c>
      <c r="I178" s="8" t="s">
        <v>70</v>
      </c>
      <c r="J178" s="11" t="s">
        <v>87</v>
      </c>
      <c r="K178" s="17" t="s">
        <v>339</v>
      </c>
      <c r="L178" s="13">
        <v>30</v>
      </c>
      <c r="M178" s="13">
        <v>30</v>
      </c>
      <c r="N178" s="13">
        <v>30</v>
      </c>
      <c r="O178" s="13">
        <v>0</v>
      </c>
      <c r="P178" s="13">
        <v>0</v>
      </c>
      <c r="Q178" s="13">
        <v>0</v>
      </c>
      <c r="R178" s="2"/>
    </row>
    <row r="179" spans="1:18" ht="122.25" customHeight="1" x14ac:dyDescent="0.25">
      <c r="A179" s="8" t="s">
        <v>71</v>
      </c>
      <c r="B179" s="8" t="s">
        <v>167</v>
      </c>
      <c r="C179" s="8" t="s">
        <v>29</v>
      </c>
      <c r="D179" s="8" t="s">
        <v>72</v>
      </c>
      <c r="E179" s="8" t="s">
        <v>86</v>
      </c>
      <c r="F179" s="8" t="s">
        <v>32</v>
      </c>
      <c r="G179" s="8" t="s">
        <v>33</v>
      </c>
      <c r="H179" s="8" t="s">
        <v>22</v>
      </c>
      <c r="I179" s="8" t="s">
        <v>70</v>
      </c>
      <c r="J179" s="11" t="s">
        <v>87</v>
      </c>
      <c r="K179" s="8" t="s">
        <v>168</v>
      </c>
      <c r="L179" s="13">
        <v>90.1</v>
      </c>
      <c r="M179" s="13">
        <v>92.1</v>
      </c>
      <c r="N179" s="13">
        <v>101</v>
      </c>
      <c r="O179" s="13">
        <v>0</v>
      </c>
      <c r="P179" s="13">
        <v>0</v>
      </c>
      <c r="Q179" s="13">
        <v>0</v>
      </c>
      <c r="R179" s="2"/>
    </row>
    <row r="180" spans="1:18" ht="122.25" customHeight="1" x14ac:dyDescent="0.25">
      <c r="A180" s="8" t="s">
        <v>71</v>
      </c>
      <c r="B180" s="8" t="s">
        <v>169</v>
      </c>
      <c r="C180" s="8" t="s">
        <v>29</v>
      </c>
      <c r="D180" s="8" t="s">
        <v>72</v>
      </c>
      <c r="E180" s="8" t="s">
        <v>86</v>
      </c>
      <c r="F180" s="8" t="s">
        <v>32</v>
      </c>
      <c r="G180" s="8" t="s">
        <v>33</v>
      </c>
      <c r="H180" s="8" t="s">
        <v>22</v>
      </c>
      <c r="I180" s="8" t="s">
        <v>70</v>
      </c>
      <c r="J180" s="11" t="s">
        <v>87</v>
      </c>
      <c r="K180" s="8" t="s">
        <v>172</v>
      </c>
      <c r="L180" s="13">
        <v>34.619999999999997</v>
      </c>
      <c r="M180" s="13">
        <v>36.621749999999999</v>
      </c>
      <c r="N180" s="13">
        <v>46.6</v>
      </c>
      <c r="O180" s="13">
        <v>0</v>
      </c>
      <c r="P180" s="13">
        <v>0</v>
      </c>
      <c r="Q180" s="13">
        <v>0</v>
      </c>
      <c r="R180" s="2"/>
    </row>
    <row r="181" spans="1:18" ht="122.25" customHeight="1" x14ac:dyDescent="0.25">
      <c r="A181" s="8" t="s">
        <v>71</v>
      </c>
      <c r="B181" s="8" t="s">
        <v>182</v>
      </c>
      <c r="C181" s="8" t="s">
        <v>29</v>
      </c>
      <c r="D181" s="8" t="s">
        <v>72</v>
      </c>
      <c r="E181" s="8" t="s">
        <v>86</v>
      </c>
      <c r="F181" s="8" t="s">
        <v>32</v>
      </c>
      <c r="G181" s="8" t="s">
        <v>33</v>
      </c>
      <c r="H181" s="8" t="s">
        <v>22</v>
      </c>
      <c r="I181" s="8" t="s">
        <v>70</v>
      </c>
      <c r="J181" s="11" t="s">
        <v>87</v>
      </c>
      <c r="K181" s="8" t="s">
        <v>183</v>
      </c>
      <c r="L181" s="14">
        <v>2097.0120000000002</v>
      </c>
      <c r="M181" s="14">
        <v>2099.0234300000002</v>
      </c>
      <c r="N181" s="14">
        <v>2860.5</v>
      </c>
      <c r="O181" s="14">
        <v>0</v>
      </c>
      <c r="P181" s="14">
        <v>0</v>
      </c>
      <c r="Q181" s="14">
        <v>0</v>
      </c>
      <c r="R181" s="2"/>
    </row>
    <row r="182" spans="1:18" ht="97.5" customHeight="1" x14ac:dyDescent="0.25">
      <c r="A182" s="8" t="s">
        <v>71</v>
      </c>
      <c r="B182" s="8" t="s">
        <v>196</v>
      </c>
      <c r="C182" s="8" t="s">
        <v>29</v>
      </c>
      <c r="D182" s="8" t="s">
        <v>72</v>
      </c>
      <c r="E182" s="8" t="s">
        <v>86</v>
      </c>
      <c r="F182" s="8" t="s">
        <v>32</v>
      </c>
      <c r="G182" s="8" t="s">
        <v>33</v>
      </c>
      <c r="H182" s="8" t="s">
        <v>22</v>
      </c>
      <c r="I182" s="8" t="s">
        <v>70</v>
      </c>
      <c r="J182" s="11" t="s">
        <v>87</v>
      </c>
      <c r="K182" s="8" t="s">
        <v>197</v>
      </c>
      <c r="L182" s="14">
        <v>35</v>
      </c>
      <c r="M182" s="14">
        <v>36</v>
      </c>
      <c r="N182" s="14">
        <v>40.5</v>
      </c>
      <c r="O182" s="14">
        <v>0</v>
      </c>
      <c r="P182" s="14">
        <v>0</v>
      </c>
      <c r="Q182" s="14">
        <v>0</v>
      </c>
    </row>
    <row r="183" spans="1:18" ht="111.75" customHeight="1" x14ac:dyDescent="0.25">
      <c r="A183" s="8" t="s">
        <v>71</v>
      </c>
      <c r="B183" s="8" t="s">
        <v>202</v>
      </c>
      <c r="C183" s="8" t="s">
        <v>29</v>
      </c>
      <c r="D183" s="8" t="s">
        <v>72</v>
      </c>
      <c r="E183" s="8" t="s">
        <v>86</v>
      </c>
      <c r="F183" s="8" t="s">
        <v>32</v>
      </c>
      <c r="G183" s="8" t="s">
        <v>33</v>
      </c>
      <c r="H183" s="8" t="s">
        <v>22</v>
      </c>
      <c r="I183" s="8" t="s">
        <v>70</v>
      </c>
      <c r="J183" s="11" t="s">
        <v>87</v>
      </c>
      <c r="K183" s="8" t="s">
        <v>203</v>
      </c>
      <c r="L183" s="14">
        <v>36.008000000000003</v>
      </c>
      <c r="M183" s="14">
        <v>36.008200000000002</v>
      </c>
      <c r="N183" s="14">
        <v>35.700000000000003</v>
      </c>
      <c r="O183" s="14">
        <v>0</v>
      </c>
      <c r="P183" s="14">
        <v>0</v>
      </c>
      <c r="Q183" s="14">
        <v>0</v>
      </c>
    </row>
    <row r="184" spans="1:18" ht="111.75" customHeight="1" x14ac:dyDescent="0.25">
      <c r="A184" s="8" t="s">
        <v>71</v>
      </c>
      <c r="B184" s="8" t="s">
        <v>204</v>
      </c>
      <c r="C184" s="8" t="s">
        <v>29</v>
      </c>
      <c r="D184" s="8" t="s">
        <v>72</v>
      </c>
      <c r="E184" s="8" t="s">
        <v>86</v>
      </c>
      <c r="F184" s="8" t="s">
        <v>32</v>
      </c>
      <c r="G184" s="8" t="s">
        <v>33</v>
      </c>
      <c r="H184" s="8" t="s">
        <v>22</v>
      </c>
      <c r="I184" s="8" t="s">
        <v>70</v>
      </c>
      <c r="J184" s="11" t="s">
        <v>87</v>
      </c>
      <c r="K184" s="8" t="s">
        <v>422</v>
      </c>
      <c r="L184" s="14">
        <v>44.045000000000002</v>
      </c>
      <c r="M184" s="14">
        <v>45.122059999999998</v>
      </c>
      <c r="N184" s="14">
        <v>61</v>
      </c>
      <c r="O184" s="14">
        <v>0</v>
      </c>
      <c r="P184" s="14">
        <v>0</v>
      </c>
      <c r="Q184" s="14">
        <v>0</v>
      </c>
    </row>
    <row r="185" spans="1:18" ht="111.75" customHeight="1" x14ac:dyDescent="0.25">
      <c r="A185" s="8" t="s">
        <v>71</v>
      </c>
      <c r="B185" s="10" t="s">
        <v>232</v>
      </c>
      <c r="C185" s="10" t="s">
        <v>29</v>
      </c>
      <c r="D185" s="10" t="s">
        <v>72</v>
      </c>
      <c r="E185" s="10" t="s">
        <v>86</v>
      </c>
      <c r="F185" s="10" t="s">
        <v>32</v>
      </c>
      <c r="G185" s="10" t="s">
        <v>33</v>
      </c>
      <c r="H185" s="10" t="s">
        <v>22</v>
      </c>
      <c r="I185" s="10" t="s">
        <v>70</v>
      </c>
      <c r="J185" s="11" t="s">
        <v>87</v>
      </c>
      <c r="K185" s="10" t="s">
        <v>233</v>
      </c>
      <c r="L185" s="14">
        <v>158</v>
      </c>
      <c r="M185" s="14">
        <v>160</v>
      </c>
      <c r="N185" s="14">
        <v>160</v>
      </c>
      <c r="O185" s="14">
        <v>0</v>
      </c>
      <c r="P185" s="14">
        <v>0</v>
      </c>
      <c r="Q185" s="14">
        <v>0</v>
      </c>
    </row>
    <row r="186" spans="1:18" ht="111.75" customHeight="1" x14ac:dyDescent="0.25">
      <c r="A186" s="8" t="s">
        <v>71</v>
      </c>
      <c r="B186" s="8" t="s">
        <v>205</v>
      </c>
      <c r="C186" s="8" t="s">
        <v>29</v>
      </c>
      <c r="D186" s="8" t="s">
        <v>72</v>
      </c>
      <c r="E186" s="8" t="s">
        <v>86</v>
      </c>
      <c r="F186" s="8" t="s">
        <v>32</v>
      </c>
      <c r="G186" s="8" t="s">
        <v>33</v>
      </c>
      <c r="H186" s="8" t="s">
        <v>22</v>
      </c>
      <c r="I186" s="8" t="s">
        <v>70</v>
      </c>
      <c r="J186" s="11" t="s">
        <v>87</v>
      </c>
      <c r="K186" s="8" t="s">
        <v>206</v>
      </c>
      <c r="L186" s="14">
        <v>2</v>
      </c>
      <c r="M186" s="14">
        <v>2</v>
      </c>
      <c r="N186" s="14">
        <v>2</v>
      </c>
      <c r="O186" s="14">
        <v>0</v>
      </c>
      <c r="P186" s="14">
        <v>0</v>
      </c>
      <c r="Q186" s="14">
        <v>0</v>
      </c>
    </row>
    <row r="187" spans="1:18" ht="72.75" customHeight="1" x14ac:dyDescent="0.25">
      <c r="A187" s="8" t="s">
        <v>71</v>
      </c>
      <c r="B187" s="8" t="s">
        <v>28</v>
      </c>
      <c r="C187" s="8" t="s">
        <v>29</v>
      </c>
      <c r="D187" s="8" t="s">
        <v>72</v>
      </c>
      <c r="E187" s="8" t="s">
        <v>86</v>
      </c>
      <c r="F187" s="8" t="s">
        <v>32</v>
      </c>
      <c r="G187" s="8" t="s">
        <v>33</v>
      </c>
      <c r="H187" s="8" t="s">
        <v>22</v>
      </c>
      <c r="I187" s="8" t="s">
        <v>70</v>
      </c>
      <c r="J187" s="11" t="s">
        <v>87</v>
      </c>
      <c r="K187" s="8" t="s">
        <v>26</v>
      </c>
      <c r="L187" s="14">
        <v>393.12900000000002</v>
      </c>
      <c r="M187" s="14">
        <v>398.25515999999999</v>
      </c>
      <c r="N187" s="14">
        <v>370</v>
      </c>
      <c r="O187" s="14">
        <v>0</v>
      </c>
      <c r="P187" s="14">
        <v>0</v>
      </c>
      <c r="Q187" s="14">
        <v>0</v>
      </c>
    </row>
    <row r="188" spans="1:18" ht="84" customHeight="1" x14ac:dyDescent="0.25">
      <c r="A188" s="8" t="s">
        <v>71</v>
      </c>
      <c r="B188" s="8" t="s">
        <v>111</v>
      </c>
      <c r="C188" s="8" t="s">
        <v>29</v>
      </c>
      <c r="D188" s="8" t="s">
        <v>72</v>
      </c>
      <c r="E188" s="8" t="s">
        <v>86</v>
      </c>
      <c r="F188" s="8" t="s">
        <v>32</v>
      </c>
      <c r="G188" s="8" t="s">
        <v>33</v>
      </c>
      <c r="H188" s="8" t="s">
        <v>22</v>
      </c>
      <c r="I188" s="8" t="s">
        <v>70</v>
      </c>
      <c r="J188" s="11" t="s">
        <v>87</v>
      </c>
      <c r="K188" s="8" t="s">
        <v>110</v>
      </c>
      <c r="L188" s="14">
        <v>26</v>
      </c>
      <c r="M188" s="14">
        <v>28</v>
      </c>
      <c r="N188" s="14">
        <v>28</v>
      </c>
      <c r="O188" s="14">
        <v>0</v>
      </c>
      <c r="P188" s="14">
        <v>0</v>
      </c>
      <c r="Q188" s="14">
        <v>0</v>
      </c>
    </row>
    <row r="189" spans="1:18" ht="112.5" customHeight="1" x14ac:dyDescent="0.25">
      <c r="A189" s="8" t="s">
        <v>71</v>
      </c>
      <c r="B189" s="8" t="s">
        <v>112</v>
      </c>
      <c r="C189" s="8" t="s">
        <v>29</v>
      </c>
      <c r="D189" s="8" t="s">
        <v>72</v>
      </c>
      <c r="E189" s="8" t="s">
        <v>86</v>
      </c>
      <c r="F189" s="8" t="s">
        <v>32</v>
      </c>
      <c r="G189" s="8" t="s">
        <v>33</v>
      </c>
      <c r="H189" s="8" t="s">
        <v>22</v>
      </c>
      <c r="I189" s="8" t="s">
        <v>70</v>
      </c>
      <c r="J189" s="11" t="s">
        <v>87</v>
      </c>
      <c r="K189" s="8" t="s">
        <v>113</v>
      </c>
      <c r="L189" s="13">
        <v>7.4880000000000004</v>
      </c>
      <c r="M189" s="13">
        <v>8.5016599999999993</v>
      </c>
      <c r="N189" s="13">
        <v>11.9</v>
      </c>
      <c r="O189" s="13">
        <v>0</v>
      </c>
      <c r="P189" s="13">
        <v>0</v>
      </c>
      <c r="Q189" s="13">
        <v>0</v>
      </c>
    </row>
    <row r="190" spans="1:18" ht="83.25" customHeight="1" x14ac:dyDescent="0.25">
      <c r="A190" s="8" t="s">
        <v>71</v>
      </c>
      <c r="B190" s="7"/>
      <c r="C190" s="7" t="s">
        <v>29</v>
      </c>
      <c r="D190" s="7" t="s">
        <v>72</v>
      </c>
      <c r="E190" s="7" t="s">
        <v>23</v>
      </c>
      <c r="F190" s="7" t="s">
        <v>79</v>
      </c>
      <c r="G190" s="7" t="s">
        <v>23</v>
      </c>
      <c r="H190" s="7" t="s">
        <v>22</v>
      </c>
      <c r="I190" s="7" t="s">
        <v>70</v>
      </c>
      <c r="J190" s="12" t="s">
        <v>371</v>
      </c>
      <c r="K190" s="8"/>
      <c r="L190" s="13">
        <f>L191+L193+L197+L195</f>
        <v>0</v>
      </c>
      <c r="M190" s="13">
        <f t="shared" ref="M190:Q190" si="65">M191+M193+M197+M195</f>
        <v>0</v>
      </c>
      <c r="N190" s="13">
        <f t="shared" si="65"/>
        <v>0</v>
      </c>
      <c r="O190" s="13">
        <f t="shared" si="65"/>
        <v>510</v>
      </c>
      <c r="P190" s="13">
        <f t="shared" si="65"/>
        <v>515.1</v>
      </c>
      <c r="Q190" s="13">
        <f t="shared" si="65"/>
        <v>520.20000000000005</v>
      </c>
    </row>
    <row r="191" spans="1:18" ht="152.25" customHeight="1" x14ac:dyDescent="0.25">
      <c r="A191" s="8" t="s">
        <v>71</v>
      </c>
      <c r="B191" s="7"/>
      <c r="C191" s="7" t="s">
        <v>29</v>
      </c>
      <c r="D191" s="7" t="s">
        <v>72</v>
      </c>
      <c r="E191" s="7" t="s">
        <v>23</v>
      </c>
      <c r="F191" s="7" t="s">
        <v>191</v>
      </c>
      <c r="G191" s="7" t="s">
        <v>23</v>
      </c>
      <c r="H191" s="7" t="s">
        <v>22</v>
      </c>
      <c r="I191" s="7" t="s">
        <v>70</v>
      </c>
      <c r="J191" s="12" t="s">
        <v>372</v>
      </c>
      <c r="K191" s="8"/>
      <c r="L191" s="13">
        <v>0</v>
      </c>
      <c r="M191" s="13">
        <v>0</v>
      </c>
      <c r="N191" s="13">
        <v>0</v>
      </c>
      <c r="O191" s="13">
        <f>O192</f>
        <v>250</v>
      </c>
      <c r="P191" s="13">
        <f t="shared" ref="P191:Q191" si="66">P192</f>
        <v>252.5</v>
      </c>
      <c r="Q191" s="13">
        <f t="shared" si="66"/>
        <v>255</v>
      </c>
    </row>
    <row r="192" spans="1:18" ht="219" customHeight="1" x14ac:dyDescent="0.25">
      <c r="A192" s="8" t="s">
        <v>71</v>
      </c>
      <c r="B192" s="7" t="s">
        <v>373</v>
      </c>
      <c r="C192" s="7" t="s">
        <v>29</v>
      </c>
      <c r="D192" s="7" t="s">
        <v>72</v>
      </c>
      <c r="E192" s="7" t="s">
        <v>23</v>
      </c>
      <c r="F192" s="7" t="s">
        <v>374</v>
      </c>
      <c r="G192" s="7" t="s">
        <v>23</v>
      </c>
      <c r="H192" s="7" t="s">
        <v>22</v>
      </c>
      <c r="I192" s="7" t="s">
        <v>70</v>
      </c>
      <c r="J192" s="12" t="s">
        <v>375</v>
      </c>
      <c r="K192" s="12" t="s">
        <v>376</v>
      </c>
      <c r="L192" s="13">
        <v>0</v>
      </c>
      <c r="M192" s="13">
        <v>0</v>
      </c>
      <c r="N192" s="13">
        <v>0</v>
      </c>
      <c r="O192" s="13">
        <v>250</v>
      </c>
      <c r="P192" s="13">
        <v>252.5</v>
      </c>
      <c r="Q192" s="13">
        <v>255</v>
      </c>
    </row>
    <row r="193" spans="1:17" ht="144" customHeight="1" x14ac:dyDescent="0.25">
      <c r="A193" s="8" t="s">
        <v>71</v>
      </c>
      <c r="B193" s="7"/>
      <c r="C193" s="7" t="s">
        <v>29</v>
      </c>
      <c r="D193" s="7" t="s">
        <v>72</v>
      </c>
      <c r="E193" s="7" t="s">
        <v>23</v>
      </c>
      <c r="F193" s="7" t="s">
        <v>329</v>
      </c>
      <c r="G193" s="7" t="s">
        <v>23</v>
      </c>
      <c r="H193" s="7" t="s">
        <v>22</v>
      </c>
      <c r="I193" s="7" t="s">
        <v>70</v>
      </c>
      <c r="J193" s="12" t="s">
        <v>385</v>
      </c>
      <c r="K193" s="12"/>
      <c r="L193" s="13">
        <f>L194</f>
        <v>0</v>
      </c>
      <c r="M193" s="13">
        <f t="shared" ref="M193:Q193" si="67">M194</f>
        <v>0</v>
      </c>
      <c r="N193" s="13">
        <f t="shared" si="67"/>
        <v>0</v>
      </c>
      <c r="O193" s="13">
        <f t="shared" si="67"/>
        <v>10</v>
      </c>
      <c r="P193" s="13">
        <f t="shared" si="67"/>
        <v>10.1</v>
      </c>
      <c r="Q193" s="13">
        <f t="shared" si="67"/>
        <v>10.199999999999999</v>
      </c>
    </row>
    <row r="194" spans="1:17" ht="209.25" customHeight="1" x14ac:dyDescent="0.25">
      <c r="A194" s="8" t="s">
        <v>71</v>
      </c>
      <c r="B194" s="7" t="s">
        <v>205</v>
      </c>
      <c r="C194" s="7" t="s">
        <v>29</v>
      </c>
      <c r="D194" s="7" t="s">
        <v>72</v>
      </c>
      <c r="E194" s="7" t="s">
        <v>23</v>
      </c>
      <c r="F194" s="7" t="s">
        <v>220</v>
      </c>
      <c r="G194" s="7" t="s">
        <v>23</v>
      </c>
      <c r="H194" s="7" t="s">
        <v>22</v>
      </c>
      <c r="I194" s="7" t="s">
        <v>70</v>
      </c>
      <c r="J194" s="12" t="s">
        <v>386</v>
      </c>
      <c r="K194" s="12" t="s">
        <v>206</v>
      </c>
      <c r="L194" s="13">
        <v>0</v>
      </c>
      <c r="M194" s="13">
        <v>0</v>
      </c>
      <c r="N194" s="13">
        <v>0</v>
      </c>
      <c r="O194" s="13">
        <v>10</v>
      </c>
      <c r="P194" s="13">
        <v>10.1</v>
      </c>
      <c r="Q194" s="13">
        <v>10.199999999999999</v>
      </c>
    </row>
    <row r="195" spans="1:17" ht="138.75" customHeight="1" x14ac:dyDescent="0.25">
      <c r="A195" s="8" t="s">
        <v>71</v>
      </c>
      <c r="B195" s="7"/>
      <c r="C195" s="7" t="s">
        <v>29</v>
      </c>
      <c r="D195" s="7" t="s">
        <v>72</v>
      </c>
      <c r="E195" s="7" t="s">
        <v>23</v>
      </c>
      <c r="F195" s="7" t="s">
        <v>34</v>
      </c>
      <c r="G195" s="7" t="s">
        <v>23</v>
      </c>
      <c r="H195" s="7" t="s">
        <v>22</v>
      </c>
      <c r="I195" s="7" t="s">
        <v>70</v>
      </c>
      <c r="J195" s="12" t="s">
        <v>378</v>
      </c>
      <c r="K195" s="8"/>
      <c r="L195" s="13">
        <f>L196</f>
        <v>0</v>
      </c>
      <c r="M195" s="13">
        <f t="shared" ref="M195:Q195" si="68">M196</f>
        <v>0</v>
      </c>
      <c r="N195" s="13">
        <f t="shared" si="68"/>
        <v>0</v>
      </c>
      <c r="O195" s="13">
        <f t="shared" si="68"/>
        <v>200</v>
      </c>
      <c r="P195" s="13">
        <f t="shared" si="68"/>
        <v>202</v>
      </c>
      <c r="Q195" s="13">
        <f t="shared" si="68"/>
        <v>204</v>
      </c>
    </row>
    <row r="196" spans="1:17" ht="159.75" customHeight="1" x14ac:dyDescent="0.25">
      <c r="A196" s="8" t="s">
        <v>71</v>
      </c>
      <c r="B196" s="7" t="s">
        <v>373</v>
      </c>
      <c r="C196" s="7" t="s">
        <v>29</v>
      </c>
      <c r="D196" s="7" t="s">
        <v>72</v>
      </c>
      <c r="E196" s="7" t="s">
        <v>23</v>
      </c>
      <c r="F196" s="7" t="s">
        <v>377</v>
      </c>
      <c r="G196" s="7" t="s">
        <v>23</v>
      </c>
      <c r="H196" s="7" t="s">
        <v>22</v>
      </c>
      <c r="I196" s="7" t="s">
        <v>70</v>
      </c>
      <c r="J196" s="12" t="s">
        <v>379</v>
      </c>
      <c r="K196" s="12" t="s">
        <v>376</v>
      </c>
      <c r="L196" s="13">
        <v>0</v>
      </c>
      <c r="M196" s="13">
        <v>0</v>
      </c>
      <c r="N196" s="13">
        <v>0</v>
      </c>
      <c r="O196" s="13">
        <v>200</v>
      </c>
      <c r="P196" s="13">
        <v>202</v>
      </c>
      <c r="Q196" s="13">
        <v>204</v>
      </c>
    </row>
    <row r="197" spans="1:17" ht="150.75" customHeight="1" x14ac:dyDescent="0.25">
      <c r="A197" s="8" t="s">
        <v>71</v>
      </c>
      <c r="B197" s="7"/>
      <c r="C197" s="7" t="s">
        <v>29</v>
      </c>
      <c r="D197" s="7" t="s">
        <v>72</v>
      </c>
      <c r="E197" s="7" t="s">
        <v>23</v>
      </c>
      <c r="F197" s="7" t="s">
        <v>380</v>
      </c>
      <c r="G197" s="7" t="s">
        <v>23</v>
      </c>
      <c r="H197" s="7" t="s">
        <v>22</v>
      </c>
      <c r="I197" s="7" t="s">
        <v>70</v>
      </c>
      <c r="J197" s="12" t="s">
        <v>381</v>
      </c>
      <c r="K197" s="8"/>
      <c r="L197" s="13">
        <f>L198</f>
        <v>0</v>
      </c>
      <c r="M197" s="13">
        <f t="shared" ref="M197:Q197" si="69">M198</f>
        <v>0</v>
      </c>
      <c r="N197" s="13">
        <f t="shared" si="69"/>
        <v>0</v>
      </c>
      <c r="O197" s="13">
        <f t="shared" si="69"/>
        <v>50</v>
      </c>
      <c r="P197" s="13">
        <f t="shared" si="69"/>
        <v>50.5</v>
      </c>
      <c r="Q197" s="13">
        <f t="shared" si="69"/>
        <v>51</v>
      </c>
    </row>
    <row r="198" spans="1:17" ht="189.75" customHeight="1" x14ac:dyDescent="0.25">
      <c r="A198" s="8" t="s">
        <v>71</v>
      </c>
      <c r="B198" s="7" t="s">
        <v>373</v>
      </c>
      <c r="C198" s="7" t="s">
        <v>29</v>
      </c>
      <c r="D198" s="7" t="s">
        <v>72</v>
      </c>
      <c r="E198" s="7" t="s">
        <v>23</v>
      </c>
      <c r="F198" s="7" t="s">
        <v>382</v>
      </c>
      <c r="G198" s="7" t="s">
        <v>23</v>
      </c>
      <c r="H198" s="7" t="s">
        <v>22</v>
      </c>
      <c r="I198" s="7" t="s">
        <v>70</v>
      </c>
      <c r="J198" s="12" t="s">
        <v>383</v>
      </c>
      <c r="K198" s="12" t="s">
        <v>376</v>
      </c>
      <c r="L198" s="13">
        <v>0</v>
      </c>
      <c r="M198" s="13">
        <v>0</v>
      </c>
      <c r="N198" s="13">
        <v>0</v>
      </c>
      <c r="O198" s="13">
        <v>50</v>
      </c>
      <c r="P198" s="13">
        <v>50.5</v>
      </c>
      <c r="Q198" s="13">
        <v>51</v>
      </c>
    </row>
    <row r="199" spans="1:17" ht="83.25" customHeight="1" x14ac:dyDescent="0.25">
      <c r="A199" s="8" t="s">
        <v>71</v>
      </c>
      <c r="B199" s="7"/>
      <c r="C199" s="7" t="s">
        <v>29</v>
      </c>
      <c r="D199" s="7" t="s">
        <v>72</v>
      </c>
      <c r="E199" s="7" t="s">
        <v>36</v>
      </c>
      <c r="F199" s="7" t="s">
        <v>79</v>
      </c>
      <c r="G199" s="7" t="s">
        <v>36</v>
      </c>
      <c r="H199" s="7" t="s">
        <v>22</v>
      </c>
      <c r="I199" s="7" t="s">
        <v>70</v>
      </c>
      <c r="J199" s="12" t="s">
        <v>384</v>
      </c>
      <c r="K199" s="8"/>
      <c r="L199" s="13">
        <f>L200</f>
        <v>0</v>
      </c>
      <c r="M199" s="13">
        <f t="shared" ref="M199:Q199" si="70">M200</f>
        <v>0</v>
      </c>
      <c r="N199" s="13">
        <f t="shared" si="70"/>
        <v>0</v>
      </c>
      <c r="O199" s="13">
        <f t="shared" si="70"/>
        <v>37</v>
      </c>
      <c r="P199" s="13">
        <f t="shared" si="70"/>
        <v>37.4</v>
      </c>
      <c r="Q199" s="13">
        <f t="shared" si="70"/>
        <v>37.700000000000003</v>
      </c>
    </row>
    <row r="200" spans="1:17" ht="129.75" customHeight="1" x14ac:dyDescent="0.25">
      <c r="A200" s="8" t="s">
        <v>71</v>
      </c>
      <c r="B200" s="7" t="s">
        <v>198</v>
      </c>
      <c r="C200" s="7" t="s">
        <v>29</v>
      </c>
      <c r="D200" s="7" t="s">
        <v>72</v>
      </c>
      <c r="E200" s="7" t="s">
        <v>36</v>
      </c>
      <c r="F200" s="7" t="s">
        <v>105</v>
      </c>
      <c r="G200" s="7" t="s">
        <v>36</v>
      </c>
      <c r="H200" s="7" t="s">
        <v>22</v>
      </c>
      <c r="I200" s="7" t="s">
        <v>70</v>
      </c>
      <c r="J200" s="12" t="s">
        <v>387</v>
      </c>
      <c r="K200" s="12" t="s">
        <v>201</v>
      </c>
      <c r="L200" s="13">
        <v>0</v>
      </c>
      <c r="M200" s="13">
        <v>0</v>
      </c>
      <c r="N200" s="13">
        <v>0</v>
      </c>
      <c r="O200" s="13">
        <v>37</v>
      </c>
      <c r="P200" s="13">
        <v>37.4</v>
      </c>
      <c r="Q200" s="13">
        <v>37.700000000000003</v>
      </c>
    </row>
    <row r="201" spans="1:17" ht="236.25" customHeight="1" x14ac:dyDescent="0.25">
      <c r="A201" s="8" t="s">
        <v>71</v>
      </c>
      <c r="B201" s="7"/>
      <c r="C201" s="7" t="s">
        <v>29</v>
      </c>
      <c r="D201" s="7" t="s">
        <v>72</v>
      </c>
      <c r="E201" s="7" t="s">
        <v>24</v>
      </c>
      <c r="F201" s="7" t="s">
        <v>79</v>
      </c>
      <c r="G201" s="7" t="s">
        <v>23</v>
      </c>
      <c r="H201" s="7" t="s">
        <v>22</v>
      </c>
      <c r="I201" s="7" t="s">
        <v>70</v>
      </c>
      <c r="J201" s="12" t="s">
        <v>388</v>
      </c>
      <c r="K201" s="8"/>
      <c r="L201" s="13">
        <f>L203+L210</f>
        <v>0</v>
      </c>
      <c r="M201" s="13">
        <f t="shared" ref="M201:Q201" si="71">M203+M210</f>
        <v>0</v>
      </c>
      <c r="N201" s="13">
        <f t="shared" si="71"/>
        <v>0</v>
      </c>
      <c r="O201" s="13">
        <f t="shared" si="71"/>
        <v>729.40000000000009</v>
      </c>
      <c r="P201" s="13">
        <f t="shared" si="71"/>
        <v>736.7</v>
      </c>
      <c r="Q201" s="13">
        <f t="shared" si="71"/>
        <v>744.2</v>
      </c>
    </row>
    <row r="202" spans="1:17" ht="123.75" customHeight="1" x14ac:dyDescent="0.25">
      <c r="A202" s="8" t="s">
        <v>71</v>
      </c>
      <c r="B202" s="7"/>
      <c r="C202" s="7" t="s">
        <v>29</v>
      </c>
      <c r="D202" s="7" t="s">
        <v>72</v>
      </c>
      <c r="E202" s="7" t="s">
        <v>24</v>
      </c>
      <c r="F202" s="7" t="s">
        <v>104</v>
      </c>
      <c r="G202" s="7" t="s">
        <v>256</v>
      </c>
      <c r="H202" s="7" t="s">
        <v>22</v>
      </c>
      <c r="I202" s="7" t="s">
        <v>70</v>
      </c>
      <c r="J202" s="12" t="s">
        <v>389</v>
      </c>
      <c r="K202" s="8"/>
      <c r="L202" s="13">
        <f>L203</f>
        <v>0</v>
      </c>
      <c r="M202" s="13">
        <f t="shared" ref="M202:Q202" si="72">M203</f>
        <v>0</v>
      </c>
      <c r="N202" s="13">
        <f t="shared" si="72"/>
        <v>0</v>
      </c>
      <c r="O202" s="13">
        <f t="shared" si="72"/>
        <v>334.40000000000003</v>
      </c>
      <c r="P202" s="13">
        <f t="shared" si="72"/>
        <v>337.8</v>
      </c>
      <c r="Q202" s="13">
        <f t="shared" si="72"/>
        <v>341.3</v>
      </c>
    </row>
    <row r="203" spans="1:17" ht="162" customHeight="1" x14ac:dyDescent="0.25">
      <c r="A203" s="8" t="s">
        <v>71</v>
      </c>
      <c r="B203" s="7"/>
      <c r="C203" s="7" t="s">
        <v>29</v>
      </c>
      <c r="D203" s="7" t="s">
        <v>72</v>
      </c>
      <c r="E203" s="7" t="s">
        <v>24</v>
      </c>
      <c r="F203" s="7" t="s">
        <v>104</v>
      </c>
      <c r="G203" s="7" t="s">
        <v>33</v>
      </c>
      <c r="H203" s="7" t="s">
        <v>22</v>
      </c>
      <c r="I203" s="7" t="s">
        <v>70</v>
      </c>
      <c r="J203" s="12" t="s">
        <v>390</v>
      </c>
      <c r="K203" s="8"/>
      <c r="L203" s="13">
        <f>SUM(L204:L208)</f>
        <v>0</v>
      </c>
      <c r="M203" s="13">
        <f t="shared" ref="M203:Q203" si="73">SUM(M204:M208)</f>
        <v>0</v>
      </c>
      <c r="N203" s="13">
        <f t="shared" si="73"/>
        <v>0</v>
      </c>
      <c r="O203" s="13">
        <f t="shared" si="73"/>
        <v>334.40000000000003</v>
      </c>
      <c r="P203" s="13">
        <f t="shared" si="73"/>
        <v>337.8</v>
      </c>
      <c r="Q203" s="13">
        <f t="shared" si="73"/>
        <v>341.3</v>
      </c>
    </row>
    <row r="204" spans="1:17" ht="135" customHeight="1" x14ac:dyDescent="0.25">
      <c r="A204" s="8" t="s">
        <v>71</v>
      </c>
      <c r="B204" s="7" t="s">
        <v>164</v>
      </c>
      <c r="C204" s="7" t="s">
        <v>29</v>
      </c>
      <c r="D204" s="7" t="s">
        <v>72</v>
      </c>
      <c r="E204" s="7" t="s">
        <v>24</v>
      </c>
      <c r="F204" s="7" t="s">
        <v>104</v>
      </c>
      <c r="G204" s="7" t="s">
        <v>33</v>
      </c>
      <c r="H204" s="7" t="s">
        <v>22</v>
      </c>
      <c r="I204" s="7" t="s">
        <v>70</v>
      </c>
      <c r="J204" s="12" t="s">
        <v>390</v>
      </c>
      <c r="K204" s="8" t="s">
        <v>166</v>
      </c>
      <c r="L204" s="13">
        <v>0</v>
      </c>
      <c r="M204" s="13">
        <v>0</v>
      </c>
      <c r="N204" s="13">
        <v>0</v>
      </c>
      <c r="O204" s="13">
        <v>167</v>
      </c>
      <c r="P204" s="13">
        <v>168.6</v>
      </c>
      <c r="Q204" s="13">
        <v>170.4</v>
      </c>
    </row>
    <row r="205" spans="1:17" ht="188.25" customHeight="1" x14ac:dyDescent="0.25">
      <c r="A205" s="8" t="s">
        <v>71</v>
      </c>
      <c r="B205" s="7" t="s">
        <v>28</v>
      </c>
      <c r="C205" s="7" t="s">
        <v>29</v>
      </c>
      <c r="D205" s="7" t="s">
        <v>72</v>
      </c>
      <c r="E205" s="7" t="s">
        <v>24</v>
      </c>
      <c r="F205" s="7" t="s">
        <v>104</v>
      </c>
      <c r="G205" s="7" t="s">
        <v>33</v>
      </c>
      <c r="H205" s="7" t="s">
        <v>22</v>
      </c>
      <c r="I205" s="7" t="s">
        <v>70</v>
      </c>
      <c r="J205" s="12" t="s">
        <v>390</v>
      </c>
      <c r="K205" s="8" t="s">
        <v>26</v>
      </c>
      <c r="L205" s="13">
        <v>0</v>
      </c>
      <c r="M205" s="13">
        <v>0</v>
      </c>
      <c r="N205" s="13">
        <v>0</v>
      </c>
      <c r="O205" s="13">
        <v>95</v>
      </c>
      <c r="P205" s="13">
        <v>96</v>
      </c>
      <c r="Q205" s="13">
        <v>96.9</v>
      </c>
    </row>
    <row r="206" spans="1:17" ht="162" customHeight="1" x14ac:dyDescent="0.25">
      <c r="A206" s="8" t="s">
        <v>71</v>
      </c>
      <c r="B206" s="7" t="s">
        <v>112</v>
      </c>
      <c r="C206" s="7" t="s">
        <v>29</v>
      </c>
      <c r="D206" s="7" t="s">
        <v>72</v>
      </c>
      <c r="E206" s="7" t="s">
        <v>24</v>
      </c>
      <c r="F206" s="7" t="s">
        <v>104</v>
      </c>
      <c r="G206" s="7" t="s">
        <v>33</v>
      </c>
      <c r="H206" s="7" t="s">
        <v>22</v>
      </c>
      <c r="I206" s="7" t="s">
        <v>70</v>
      </c>
      <c r="J206" s="12" t="s">
        <v>390</v>
      </c>
      <c r="K206" s="8" t="s">
        <v>113</v>
      </c>
      <c r="L206" s="13">
        <v>0</v>
      </c>
      <c r="M206" s="13">
        <v>0</v>
      </c>
      <c r="N206" s="13">
        <v>0</v>
      </c>
      <c r="O206" s="13">
        <v>61.3</v>
      </c>
      <c r="P206" s="13">
        <v>61.9</v>
      </c>
      <c r="Q206" s="13">
        <v>62.5</v>
      </c>
    </row>
    <row r="207" spans="1:17" ht="133.5" customHeight="1" x14ac:dyDescent="0.25">
      <c r="A207" s="8" t="s">
        <v>71</v>
      </c>
      <c r="B207" s="7" t="s">
        <v>114</v>
      </c>
      <c r="C207" s="7" t="s">
        <v>29</v>
      </c>
      <c r="D207" s="7" t="s">
        <v>72</v>
      </c>
      <c r="E207" s="7" t="s">
        <v>24</v>
      </c>
      <c r="F207" s="7" t="s">
        <v>104</v>
      </c>
      <c r="G207" s="7" t="s">
        <v>33</v>
      </c>
      <c r="H207" s="7" t="s">
        <v>22</v>
      </c>
      <c r="I207" s="7" t="s">
        <v>70</v>
      </c>
      <c r="J207" s="12" t="s">
        <v>390</v>
      </c>
      <c r="K207" s="8" t="s">
        <v>115</v>
      </c>
      <c r="L207" s="13">
        <v>0</v>
      </c>
      <c r="M207" s="13">
        <v>0</v>
      </c>
      <c r="N207" s="13">
        <v>0</v>
      </c>
      <c r="O207" s="13">
        <v>6.1</v>
      </c>
      <c r="P207" s="13">
        <v>6.2</v>
      </c>
      <c r="Q207" s="13">
        <v>6.3</v>
      </c>
    </row>
    <row r="208" spans="1:17" ht="168.75" customHeight="1" x14ac:dyDescent="0.25">
      <c r="A208" s="8" t="s">
        <v>71</v>
      </c>
      <c r="B208" s="7" t="s">
        <v>119</v>
      </c>
      <c r="C208" s="7" t="s">
        <v>29</v>
      </c>
      <c r="D208" s="7" t="s">
        <v>72</v>
      </c>
      <c r="E208" s="7" t="s">
        <v>24</v>
      </c>
      <c r="F208" s="7" t="s">
        <v>104</v>
      </c>
      <c r="G208" s="7" t="s">
        <v>33</v>
      </c>
      <c r="H208" s="7" t="s">
        <v>22</v>
      </c>
      <c r="I208" s="7" t="s">
        <v>70</v>
      </c>
      <c r="J208" s="12" t="s">
        <v>390</v>
      </c>
      <c r="K208" s="8" t="s">
        <v>118</v>
      </c>
      <c r="L208" s="13">
        <v>0</v>
      </c>
      <c r="M208" s="13">
        <v>0</v>
      </c>
      <c r="N208" s="13">
        <v>0</v>
      </c>
      <c r="O208" s="13">
        <v>5</v>
      </c>
      <c r="P208" s="13">
        <v>5.0999999999999996</v>
      </c>
      <c r="Q208" s="13">
        <v>5.2</v>
      </c>
    </row>
    <row r="209" spans="1:17" ht="107.25" customHeight="1" x14ac:dyDescent="0.25">
      <c r="A209" s="8" t="s">
        <v>71</v>
      </c>
      <c r="B209" s="7"/>
      <c r="C209" s="7" t="s">
        <v>29</v>
      </c>
      <c r="D209" s="7" t="s">
        <v>72</v>
      </c>
      <c r="E209" s="7" t="s">
        <v>24</v>
      </c>
      <c r="F209" s="7" t="s">
        <v>391</v>
      </c>
      <c r="G209" s="7" t="s">
        <v>256</v>
      </c>
      <c r="H209" s="7" t="s">
        <v>22</v>
      </c>
      <c r="I209" s="7" t="s">
        <v>70</v>
      </c>
      <c r="J209" s="12" t="s">
        <v>392</v>
      </c>
      <c r="K209" s="8"/>
      <c r="L209" s="13">
        <f>L210</f>
        <v>0</v>
      </c>
      <c r="M209" s="13">
        <f t="shared" ref="M209:Q209" si="74">M210</f>
        <v>0</v>
      </c>
      <c r="N209" s="13">
        <f t="shared" si="74"/>
        <v>0</v>
      </c>
      <c r="O209" s="13">
        <f t="shared" si="74"/>
        <v>395</v>
      </c>
      <c r="P209" s="13">
        <f t="shared" si="74"/>
        <v>398.90000000000003</v>
      </c>
      <c r="Q209" s="13">
        <f t="shared" si="74"/>
        <v>402.9</v>
      </c>
    </row>
    <row r="210" spans="1:17" ht="165.75" customHeight="1" x14ac:dyDescent="0.25">
      <c r="A210" s="8" t="s">
        <v>71</v>
      </c>
      <c r="B210" s="7"/>
      <c r="C210" s="7" t="s">
        <v>29</v>
      </c>
      <c r="D210" s="7" t="s">
        <v>72</v>
      </c>
      <c r="E210" s="7" t="s">
        <v>24</v>
      </c>
      <c r="F210" s="7" t="s">
        <v>391</v>
      </c>
      <c r="G210" s="7" t="s">
        <v>33</v>
      </c>
      <c r="H210" s="7" t="s">
        <v>22</v>
      </c>
      <c r="I210" s="7" t="s">
        <v>70</v>
      </c>
      <c r="J210" s="12" t="s">
        <v>393</v>
      </c>
      <c r="K210" s="8"/>
      <c r="L210" s="13">
        <f>L211+L212+L213</f>
        <v>0</v>
      </c>
      <c r="M210" s="13">
        <f t="shared" ref="M210:Q210" si="75">M211+M212+M213</f>
        <v>0</v>
      </c>
      <c r="N210" s="13">
        <f t="shared" si="75"/>
        <v>0</v>
      </c>
      <c r="O210" s="13">
        <f t="shared" si="75"/>
        <v>395</v>
      </c>
      <c r="P210" s="13">
        <f t="shared" si="75"/>
        <v>398.90000000000003</v>
      </c>
      <c r="Q210" s="13">
        <f t="shared" si="75"/>
        <v>402.9</v>
      </c>
    </row>
    <row r="211" spans="1:17" ht="144" customHeight="1" x14ac:dyDescent="0.25">
      <c r="A211" s="8" t="s">
        <v>71</v>
      </c>
      <c r="B211" s="7" t="s">
        <v>28</v>
      </c>
      <c r="C211" s="7" t="s">
        <v>29</v>
      </c>
      <c r="D211" s="7" t="s">
        <v>72</v>
      </c>
      <c r="E211" s="7" t="s">
        <v>24</v>
      </c>
      <c r="F211" s="7" t="s">
        <v>391</v>
      </c>
      <c r="G211" s="7" t="s">
        <v>33</v>
      </c>
      <c r="H211" s="7" t="s">
        <v>22</v>
      </c>
      <c r="I211" s="7" t="s">
        <v>70</v>
      </c>
      <c r="J211" s="12" t="s">
        <v>393</v>
      </c>
      <c r="K211" s="8" t="s">
        <v>26</v>
      </c>
      <c r="L211" s="13">
        <v>0</v>
      </c>
      <c r="M211" s="13">
        <v>0</v>
      </c>
      <c r="N211" s="13">
        <v>0</v>
      </c>
      <c r="O211" s="13">
        <v>375</v>
      </c>
      <c r="P211" s="13">
        <v>378.7</v>
      </c>
      <c r="Q211" s="13">
        <v>382.5</v>
      </c>
    </row>
    <row r="212" spans="1:17" ht="144.75" customHeight="1" x14ac:dyDescent="0.25">
      <c r="A212" s="8" t="s">
        <v>71</v>
      </c>
      <c r="B212" s="7" t="s">
        <v>111</v>
      </c>
      <c r="C212" s="7" t="s">
        <v>29</v>
      </c>
      <c r="D212" s="7" t="s">
        <v>72</v>
      </c>
      <c r="E212" s="7" t="s">
        <v>24</v>
      </c>
      <c r="F212" s="7" t="s">
        <v>391</v>
      </c>
      <c r="G212" s="7" t="s">
        <v>33</v>
      </c>
      <c r="H212" s="7" t="s">
        <v>22</v>
      </c>
      <c r="I212" s="7" t="s">
        <v>70</v>
      </c>
      <c r="J212" s="12" t="s">
        <v>393</v>
      </c>
      <c r="K212" s="8" t="s">
        <v>110</v>
      </c>
      <c r="L212" s="13">
        <v>0</v>
      </c>
      <c r="M212" s="13">
        <v>0</v>
      </c>
      <c r="N212" s="13">
        <v>0</v>
      </c>
      <c r="O212" s="13">
        <v>8</v>
      </c>
      <c r="P212" s="13">
        <v>8.1</v>
      </c>
      <c r="Q212" s="13">
        <v>8.1999999999999993</v>
      </c>
    </row>
    <row r="213" spans="1:17" ht="149.25" customHeight="1" x14ac:dyDescent="0.25">
      <c r="A213" s="8" t="s">
        <v>71</v>
      </c>
      <c r="B213" s="7" t="s">
        <v>112</v>
      </c>
      <c r="C213" s="7" t="s">
        <v>29</v>
      </c>
      <c r="D213" s="7" t="s">
        <v>72</v>
      </c>
      <c r="E213" s="7" t="s">
        <v>24</v>
      </c>
      <c r="F213" s="7" t="s">
        <v>391</v>
      </c>
      <c r="G213" s="7" t="s">
        <v>33</v>
      </c>
      <c r="H213" s="7" t="s">
        <v>22</v>
      </c>
      <c r="I213" s="7" t="s">
        <v>70</v>
      </c>
      <c r="J213" s="12" t="s">
        <v>393</v>
      </c>
      <c r="K213" s="8" t="s">
        <v>113</v>
      </c>
      <c r="L213" s="13">
        <v>0</v>
      </c>
      <c r="M213" s="13">
        <v>0</v>
      </c>
      <c r="N213" s="13">
        <v>0</v>
      </c>
      <c r="O213" s="13">
        <v>12</v>
      </c>
      <c r="P213" s="13">
        <v>12.1</v>
      </c>
      <c r="Q213" s="13">
        <v>12.2</v>
      </c>
    </row>
    <row r="214" spans="1:17" ht="195" customHeight="1" x14ac:dyDescent="0.25">
      <c r="A214" s="8" t="s">
        <v>71</v>
      </c>
      <c r="B214" s="7"/>
      <c r="C214" s="7" t="s">
        <v>29</v>
      </c>
      <c r="D214" s="7" t="s">
        <v>72</v>
      </c>
      <c r="E214" s="7" t="s">
        <v>41</v>
      </c>
      <c r="F214" s="7" t="s">
        <v>81</v>
      </c>
      <c r="G214" s="7" t="s">
        <v>33</v>
      </c>
      <c r="H214" s="7" t="s">
        <v>22</v>
      </c>
      <c r="I214" s="7" t="s">
        <v>70</v>
      </c>
      <c r="J214" s="12" t="s">
        <v>394</v>
      </c>
      <c r="K214" s="8"/>
      <c r="L214" s="13">
        <f>L215</f>
        <v>0</v>
      </c>
      <c r="M214" s="13">
        <f t="shared" ref="M214:Q214" si="76">M215</f>
        <v>0</v>
      </c>
      <c r="N214" s="13">
        <f t="shared" si="76"/>
        <v>0</v>
      </c>
      <c r="O214" s="13">
        <f t="shared" si="76"/>
        <v>285</v>
      </c>
      <c r="P214" s="13">
        <f t="shared" si="76"/>
        <v>287.8</v>
      </c>
      <c r="Q214" s="13">
        <f t="shared" si="76"/>
        <v>290.7</v>
      </c>
    </row>
    <row r="215" spans="1:17" ht="149.25" customHeight="1" x14ac:dyDescent="0.25">
      <c r="A215" s="8" t="s">
        <v>71</v>
      </c>
      <c r="B215" s="7" t="s">
        <v>28</v>
      </c>
      <c r="C215" s="7" t="s">
        <v>29</v>
      </c>
      <c r="D215" s="7" t="s">
        <v>72</v>
      </c>
      <c r="E215" s="7" t="s">
        <v>41</v>
      </c>
      <c r="F215" s="7" t="s">
        <v>420</v>
      </c>
      <c r="G215" s="7" t="s">
        <v>33</v>
      </c>
      <c r="H215" s="7" t="s">
        <v>22</v>
      </c>
      <c r="I215" s="7" t="s">
        <v>70</v>
      </c>
      <c r="J215" s="12" t="s">
        <v>395</v>
      </c>
      <c r="K215" s="8" t="s">
        <v>26</v>
      </c>
      <c r="L215" s="13">
        <v>0</v>
      </c>
      <c r="M215" s="13">
        <v>0</v>
      </c>
      <c r="N215" s="13">
        <v>0</v>
      </c>
      <c r="O215" s="13">
        <v>285</v>
      </c>
      <c r="P215" s="13">
        <v>287.8</v>
      </c>
      <c r="Q215" s="13">
        <v>290.7</v>
      </c>
    </row>
    <row r="216" spans="1:17" ht="111.75" customHeight="1" x14ac:dyDescent="0.25">
      <c r="A216" s="8" t="s">
        <v>71</v>
      </c>
      <c r="B216" s="7"/>
      <c r="C216" s="7" t="s">
        <v>29</v>
      </c>
      <c r="D216" s="7" t="s">
        <v>72</v>
      </c>
      <c r="E216" s="7" t="s">
        <v>41</v>
      </c>
      <c r="F216" s="7" t="s">
        <v>143</v>
      </c>
      <c r="G216" s="7" t="s">
        <v>256</v>
      </c>
      <c r="H216" s="7" t="s">
        <v>22</v>
      </c>
      <c r="I216" s="7" t="s">
        <v>70</v>
      </c>
      <c r="J216" s="12" t="s">
        <v>396</v>
      </c>
      <c r="K216" s="8"/>
      <c r="L216" s="13">
        <f>L217</f>
        <v>0</v>
      </c>
      <c r="M216" s="13">
        <f t="shared" ref="M216:Q216" si="77">M217</f>
        <v>0</v>
      </c>
      <c r="N216" s="13">
        <f t="shared" si="77"/>
        <v>0</v>
      </c>
      <c r="O216" s="13">
        <f t="shared" si="77"/>
        <v>20</v>
      </c>
      <c r="P216" s="13">
        <f t="shared" si="77"/>
        <v>20.2</v>
      </c>
      <c r="Q216" s="13">
        <f t="shared" si="77"/>
        <v>20.399999999999999</v>
      </c>
    </row>
    <row r="217" spans="1:17" ht="105" customHeight="1" x14ac:dyDescent="0.25">
      <c r="A217" s="8" t="s">
        <v>71</v>
      </c>
      <c r="B217" s="7" t="s">
        <v>111</v>
      </c>
      <c r="C217" s="7" t="s">
        <v>29</v>
      </c>
      <c r="D217" s="7" t="s">
        <v>72</v>
      </c>
      <c r="E217" s="7" t="s">
        <v>41</v>
      </c>
      <c r="F217" s="7" t="s">
        <v>143</v>
      </c>
      <c r="G217" s="7" t="s">
        <v>33</v>
      </c>
      <c r="H217" s="7" t="s">
        <v>22</v>
      </c>
      <c r="I217" s="7" t="s">
        <v>70</v>
      </c>
      <c r="J217" s="12" t="s">
        <v>80</v>
      </c>
      <c r="K217" s="8" t="s">
        <v>110</v>
      </c>
      <c r="L217" s="13">
        <v>0</v>
      </c>
      <c r="M217" s="13">
        <v>0</v>
      </c>
      <c r="N217" s="13">
        <v>0</v>
      </c>
      <c r="O217" s="13">
        <v>20</v>
      </c>
      <c r="P217" s="13">
        <v>20.2</v>
      </c>
      <c r="Q217" s="13">
        <v>20.399999999999999</v>
      </c>
    </row>
    <row r="218" spans="1:17" ht="97.5" customHeight="1" x14ac:dyDescent="0.25">
      <c r="A218" s="12" t="s">
        <v>415</v>
      </c>
      <c r="B218" s="7"/>
      <c r="C218" s="7" t="s">
        <v>29</v>
      </c>
      <c r="D218" s="7" t="s">
        <v>89</v>
      </c>
      <c r="E218" s="7" t="s">
        <v>256</v>
      </c>
      <c r="F218" s="7" t="s">
        <v>79</v>
      </c>
      <c r="G218" s="7" t="s">
        <v>256</v>
      </c>
      <c r="H218" s="7" t="s">
        <v>22</v>
      </c>
      <c r="I218" s="7" t="s">
        <v>79</v>
      </c>
      <c r="J218" s="12" t="s">
        <v>340</v>
      </c>
      <c r="K218" s="18"/>
      <c r="L218" s="13">
        <f>L219+L221</f>
        <v>5859.3</v>
      </c>
      <c r="M218" s="13">
        <f t="shared" ref="M218:Q218" si="78">M219+M221</f>
        <v>4518.5670199999995</v>
      </c>
      <c r="N218" s="13">
        <f t="shared" si="78"/>
        <v>4911.8999999999996</v>
      </c>
      <c r="O218" s="13">
        <f t="shared" si="78"/>
        <v>5108.8999999999996</v>
      </c>
      <c r="P218" s="13">
        <f t="shared" si="78"/>
        <v>5289.3</v>
      </c>
      <c r="Q218" s="13">
        <f t="shared" si="78"/>
        <v>5478.8</v>
      </c>
    </row>
    <row r="219" spans="1:17" ht="61.5" customHeight="1" x14ac:dyDescent="0.25">
      <c r="A219" s="8" t="s">
        <v>88</v>
      </c>
      <c r="B219" s="7"/>
      <c r="C219" s="7" t="s">
        <v>29</v>
      </c>
      <c r="D219" s="7" t="s">
        <v>89</v>
      </c>
      <c r="E219" s="7" t="s">
        <v>23</v>
      </c>
      <c r="F219" s="7" t="s">
        <v>79</v>
      </c>
      <c r="G219" s="7" t="s">
        <v>256</v>
      </c>
      <c r="H219" s="7" t="s">
        <v>22</v>
      </c>
      <c r="I219" s="7" t="s">
        <v>90</v>
      </c>
      <c r="J219" s="12" t="s">
        <v>341</v>
      </c>
      <c r="K219" s="18"/>
      <c r="L219" s="13">
        <f>L220</f>
        <v>0</v>
      </c>
      <c r="M219" s="13">
        <f t="shared" ref="M219:Q219" si="79">M220</f>
        <v>98.164469999999994</v>
      </c>
      <c r="N219" s="13">
        <f t="shared" si="79"/>
        <v>0</v>
      </c>
      <c r="O219" s="13">
        <f t="shared" si="79"/>
        <v>0</v>
      </c>
      <c r="P219" s="13">
        <f t="shared" si="79"/>
        <v>0</v>
      </c>
      <c r="Q219" s="13">
        <f t="shared" si="79"/>
        <v>0</v>
      </c>
    </row>
    <row r="220" spans="1:17" ht="73.5" customHeight="1" x14ac:dyDescent="0.25">
      <c r="A220" s="8" t="s">
        <v>88</v>
      </c>
      <c r="B220" s="8" t="s">
        <v>28</v>
      </c>
      <c r="C220" s="8" t="s">
        <v>29</v>
      </c>
      <c r="D220" s="8" t="s">
        <v>89</v>
      </c>
      <c r="E220" s="8" t="s">
        <v>23</v>
      </c>
      <c r="F220" s="8" t="s">
        <v>32</v>
      </c>
      <c r="G220" s="8" t="s">
        <v>33</v>
      </c>
      <c r="H220" s="8" t="s">
        <v>22</v>
      </c>
      <c r="I220" s="8" t="s">
        <v>90</v>
      </c>
      <c r="J220" s="11" t="s">
        <v>91</v>
      </c>
      <c r="K220" s="8" t="s">
        <v>26</v>
      </c>
      <c r="L220" s="13">
        <v>0</v>
      </c>
      <c r="M220" s="13">
        <v>98.164469999999994</v>
      </c>
      <c r="N220" s="13">
        <v>0</v>
      </c>
      <c r="O220" s="13">
        <v>0</v>
      </c>
      <c r="P220" s="13">
        <v>0</v>
      </c>
      <c r="Q220" s="13">
        <v>0</v>
      </c>
    </row>
    <row r="221" spans="1:17" ht="52.5" customHeight="1" x14ac:dyDescent="0.25">
      <c r="A221" s="8" t="s">
        <v>88</v>
      </c>
      <c r="B221" s="7"/>
      <c r="C221" s="7" t="s">
        <v>29</v>
      </c>
      <c r="D221" s="7" t="s">
        <v>89</v>
      </c>
      <c r="E221" s="7" t="s">
        <v>33</v>
      </c>
      <c r="F221" s="7" t="s">
        <v>79</v>
      </c>
      <c r="G221" s="7" t="s">
        <v>256</v>
      </c>
      <c r="H221" s="7" t="s">
        <v>22</v>
      </c>
      <c r="I221" s="7" t="s">
        <v>90</v>
      </c>
      <c r="J221" s="12" t="s">
        <v>342</v>
      </c>
      <c r="K221" s="18"/>
      <c r="L221" s="13">
        <f>L222</f>
        <v>5859.3</v>
      </c>
      <c r="M221" s="13">
        <f t="shared" ref="M221:Q221" si="80">M222</f>
        <v>4420.4025499999998</v>
      </c>
      <c r="N221" s="13">
        <f t="shared" si="80"/>
        <v>4911.8999999999996</v>
      </c>
      <c r="O221" s="13">
        <f t="shared" si="80"/>
        <v>5108.8999999999996</v>
      </c>
      <c r="P221" s="13">
        <f t="shared" si="80"/>
        <v>5289.3</v>
      </c>
      <c r="Q221" s="13">
        <f t="shared" si="80"/>
        <v>5478.8</v>
      </c>
    </row>
    <row r="222" spans="1:17" ht="59.25" customHeight="1" x14ac:dyDescent="0.25">
      <c r="A222" s="8" t="s">
        <v>88</v>
      </c>
      <c r="B222" s="8" t="s">
        <v>28</v>
      </c>
      <c r="C222" s="8" t="s">
        <v>29</v>
      </c>
      <c r="D222" s="8" t="s">
        <v>89</v>
      </c>
      <c r="E222" s="8" t="s">
        <v>33</v>
      </c>
      <c r="F222" s="8" t="s">
        <v>32</v>
      </c>
      <c r="G222" s="8" t="s">
        <v>33</v>
      </c>
      <c r="H222" s="8" t="s">
        <v>22</v>
      </c>
      <c r="I222" s="8" t="s">
        <v>90</v>
      </c>
      <c r="J222" s="11" t="s">
        <v>92</v>
      </c>
      <c r="K222" s="8" t="s">
        <v>26</v>
      </c>
      <c r="L222" s="13">
        <v>5859.3</v>
      </c>
      <c r="M222" s="13">
        <v>4420.4025499999998</v>
      </c>
      <c r="N222" s="13">
        <v>4911.8999999999996</v>
      </c>
      <c r="O222" s="13">
        <v>5108.8999999999996</v>
      </c>
      <c r="P222" s="13">
        <v>5289.3</v>
      </c>
      <c r="Q222" s="13">
        <v>5478.8</v>
      </c>
    </row>
    <row r="223" spans="1:17" ht="51" customHeight="1" x14ac:dyDescent="0.25">
      <c r="A223" s="12" t="s">
        <v>343</v>
      </c>
      <c r="B223" s="7"/>
      <c r="C223" s="7" t="s">
        <v>94</v>
      </c>
      <c r="D223" s="7" t="s">
        <v>256</v>
      </c>
      <c r="E223" s="7" t="s">
        <v>256</v>
      </c>
      <c r="F223" s="7" t="s">
        <v>79</v>
      </c>
      <c r="G223" s="7" t="s">
        <v>256</v>
      </c>
      <c r="H223" s="7" t="s">
        <v>22</v>
      </c>
      <c r="I223" s="7" t="s">
        <v>79</v>
      </c>
      <c r="J223" s="12" t="s">
        <v>343</v>
      </c>
      <c r="K223" s="18"/>
      <c r="L223" s="13">
        <f>L224+L263</f>
        <v>1187330.0137699996</v>
      </c>
      <c r="M223" s="13">
        <f t="shared" ref="M223:Q223" si="81">M224+M263</f>
        <v>836275.6373399999</v>
      </c>
      <c r="N223" s="13">
        <f t="shared" si="81"/>
        <v>1187330.0137699996</v>
      </c>
      <c r="O223" s="13">
        <f t="shared" si="81"/>
        <v>1257642.5</v>
      </c>
      <c r="P223" s="13">
        <f t="shared" si="81"/>
        <v>1148210.7999999998</v>
      </c>
      <c r="Q223" s="13">
        <f t="shared" si="81"/>
        <v>1154787.5</v>
      </c>
    </row>
    <row r="224" spans="1:17" ht="148.5" customHeight="1" x14ac:dyDescent="0.25">
      <c r="A224" s="12" t="s">
        <v>416</v>
      </c>
      <c r="B224" s="7"/>
      <c r="C224" s="7" t="s">
        <v>94</v>
      </c>
      <c r="D224" s="7" t="s">
        <v>36</v>
      </c>
      <c r="E224" s="7" t="s">
        <v>256</v>
      </c>
      <c r="F224" s="7" t="s">
        <v>79</v>
      </c>
      <c r="G224" s="7" t="s">
        <v>256</v>
      </c>
      <c r="H224" s="7" t="s">
        <v>22</v>
      </c>
      <c r="I224" s="7" t="s">
        <v>79</v>
      </c>
      <c r="J224" s="12" t="s">
        <v>344</v>
      </c>
      <c r="K224" s="18"/>
      <c r="L224" s="13">
        <f>L225+L228+L242+L257</f>
        <v>1197392.0759999997</v>
      </c>
      <c r="M224" s="13">
        <f t="shared" ref="M224:Q224" si="82">M225+M228+M242+M257</f>
        <v>846337.69956999994</v>
      </c>
      <c r="N224" s="13">
        <f t="shared" si="82"/>
        <v>1197392.0759999997</v>
      </c>
      <c r="O224" s="13">
        <f t="shared" si="82"/>
        <v>1257642.5</v>
      </c>
      <c r="P224" s="13">
        <f t="shared" si="82"/>
        <v>1148210.7999999998</v>
      </c>
      <c r="Q224" s="13">
        <f t="shared" si="82"/>
        <v>1154787.5</v>
      </c>
    </row>
    <row r="225" spans="1:17" ht="63" customHeight="1" x14ac:dyDescent="0.25">
      <c r="A225" s="10" t="s">
        <v>93</v>
      </c>
      <c r="B225" s="7"/>
      <c r="C225" s="7" t="s">
        <v>94</v>
      </c>
      <c r="D225" s="7" t="s">
        <v>36</v>
      </c>
      <c r="E225" s="7" t="s">
        <v>41</v>
      </c>
      <c r="F225" s="7" t="s">
        <v>79</v>
      </c>
      <c r="G225" s="7" t="s">
        <v>256</v>
      </c>
      <c r="H225" s="7" t="s">
        <v>22</v>
      </c>
      <c r="I225" s="7" t="s">
        <v>25</v>
      </c>
      <c r="J225" s="12" t="s">
        <v>345</v>
      </c>
      <c r="K225" s="18"/>
      <c r="L225" s="13">
        <f>L226</f>
        <v>18946.5</v>
      </c>
      <c r="M225" s="13">
        <f t="shared" ref="M225:Q225" si="83">M226</f>
        <v>18946.5</v>
      </c>
      <c r="N225" s="13">
        <f t="shared" si="83"/>
        <v>18946.5</v>
      </c>
      <c r="O225" s="13">
        <f t="shared" si="83"/>
        <v>0</v>
      </c>
      <c r="P225" s="13">
        <f t="shared" si="83"/>
        <v>0</v>
      </c>
      <c r="Q225" s="13">
        <f t="shared" si="83"/>
        <v>0</v>
      </c>
    </row>
    <row r="226" spans="1:17" ht="110.25" customHeight="1" x14ac:dyDescent="0.25">
      <c r="A226" s="10" t="s">
        <v>93</v>
      </c>
      <c r="B226" s="7"/>
      <c r="C226" s="8" t="s">
        <v>94</v>
      </c>
      <c r="D226" s="8" t="s">
        <v>36</v>
      </c>
      <c r="E226" s="8" t="s">
        <v>69</v>
      </c>
      <c r="F226" s="8" t="s">
        <v>239</v>
      </c>
      <c r="G226" s="8" t="s">
        <v>256</v>
      </c>
      <c r="H226" s="8" t="s">
        <v>22</v>
      </c>
      <c r="I226" s="8" t="s">
        <v>25</v>
      </c>
      <c r="J226" s="12" t="s">
        <v>346</v>
      </c>
      <c r="K226" s="18"/>
      <c r="L226" s="13">
        <f>L227</f>
        <v>18946.5</v>
      </c>
      <c r="M226" s="13">
        <f t="shared" ref="M226:Q226" si="84">M227</f>
        <v>18946.5</v>
      </c>
      <c r="N226" s="13">
        <f t="shared" si="84"/>
        <v>18946.5</v>
      </c>
      <c r="O226" s="13">
        <f t="shared" si="84"/>
        <v>0</v>
      </c>
      <c r="P226" s="13">
        <f t="shared" si="84"/>
        <v>0</v>
      </c>
      <c r="Q226" s="13">
        <f t="shared" si="84"/>
        <v>0</v>
      </c>
    </row>
    <row r="227" spans="1:17" ht="103.5" customHeight="1" x14ac:dyDescent="0.25">
      <c r="A227" s="10" t="s">
        <v>93</v>
      </c>
      <c r="B227" s="8" t="s">
        <v>108</v>
      </c>
      <c r="C227" s="8" t="s">
        <v>94</v>
      </c>
      <c r="D227" s="8" t="s">
        <v>36</v>
      </c>
      <c r="E227" s="8" t="s">
        <v>69</v>
      </c>
      <c r="F227" s="8" t="s">
        <v>239</v>
      </c>
      <c r="G227" s="8" t="s">
        <v>33</v>
      </c>
      <c r="H227" s="8" t="s">
        <v>22</v>
      </c>
      <c r="I227" s="8" t="s">
        <v>25</v>
      </c>
      <c r="J227" s="11" t="s">
        <v>240</v>
      </c>
      <c r="K227" s="8" t="s">
        <v>109</v>
      </c>
      <c r="L227" s="13">
        <v>18946.5</v>
      </c>
      <c r="M227" s="13">
        <v>18946.5</v>
      </c>
      <c r="N227" s="13">
        <v>18946.5</v>
      </c>
      <c r="O227" s="13">
        <v>0</v>
      </c>
      <c r="P227" s="13">
        <v>0</v>
      </c>
      <c r="Q227" s="13">
        <v>0</v>
      </c>
    </row>
    <row r="228" spans="1:17" ht="109.5" customHeight="1" x14ac:dyDescent="0.25">
      <c r="A228" s="10" t="s">
        <v>93</v>
      </c>
      <c r="B228" s="7"/>
      <c r="C228" s="7" t="s">
        <v>94</v>
      </c>
      <c r="D228" s="7" t="s">
        <v>36</v>
      </c>
      <c r="E228" s="7" t="s">
        <v>218</v>
      </c>
      <c r="F228" s="7" t="s">
        <v>79</v>
      </c>
      <c r="G228" s="7" t="s">
        <v>256</v>
      </c>
      <c r="H228" s="7" t="s">
        <v>22</v>
      </c>
      <c r="I228" s="7" t="s">
        <v>25</v>
      </c>
      <c r="J228" s="12" t="s">
        <v>347</v>
      </c>
      <c r="K228" s="18"/>
      <c r="L228" s="13">
        <f>L229+L231+L233+L235+L237</f>
        <v>94240.2</v>
      </c>
      <c r="M228" s="13">
        <f t="shared" ref="M228:Q228" si="85">M229+M231+M233+M235+M237</f>
        <v>39223.925270000007</v>
      </c>
      <c r="N228" s="13">
        <f t="shared" si="85"/>
        <v>94240.2</v>
      </c>
      <c r="O228" s="13">
        <f t="shared" si="85"/>
        <v>105619.5</v>
      </c>
      <c r="P228" s="13">
        <f t="shared" si="85"/>
        <v>20482.3</v>
      </c>
      <c r="Q228" s="13">
        <f t="shared" si="85"/>
        <v>9634.1999999999989</v>
      </c>
    </row>
    <row r="229" spans="1:17" ht="115.5" customHeight="1" x14ac:dyDescent="0.25">
      <c r="A229" s="10" t="s">
        <v>93</v>
      </c>
      <c r="B229" s="7"/>
      <c r="C229" s="8" t="s">
        <v>94</v>
      </c>
      <c r="D229" s="8" t="s">
        <v>36</v>
      </c>
      <c r="E229" s="8" t="s">
        <v>218</v>
      </c>
      <c r="F229" s="8" t="s">
        <v>95</v>
      </c>
      <c r="G229" s="8" t="s">
        <v>256</v>
      </c>
      <c r="H229" s="8" t="s">
        <v>22</v>
      </c>
      <c r="I229" s="8" t="s">
        <v>25</v>
      </c>
      <c r="J229" s="12" t="s">
        <v>348</v>
      </c>
      <c r="K229" s="18"/>
      <c r="L229" s="13">
        <f>L230</f>
        <v>53426.400000000001</v>
      </c>
      <c r="M229" s="13">
        <f t="shared" ref="M229:Q229" si="86">M230</f>
        <v>25356.176759999998</v>
      </c>
      <c r="N229" s="13">
        <f t="shared" si="86"/>
        <v>53426.400000000001</v>
      </c>
      <c r="O229" s="13">
        <f t="shared" si="86"/>
        <v>75925.3</v>
      </c>
      <c r="P229" s="13">
        <f t="shared" si="86"/>
        <v>16702.099999999999</v>
      </c>
      <c r="Q229" s="13">
        <f t="shared" si="86"/>
        <v>0</v>
      </c>
    </row>
    <row r="230" spans="1:17" ht="117.75" customHeight="1" x14ac:dyDescent="0.25">
      <c r="A230" s="10" t="s">
        <v>93</v>
      </c>
      <c r="B230" s="8" t="s">
        <v>28</v>
      </c>
      <c r="C230" s="8" t="s">
        <v>94</v>
      </c>
      <c r="D230" s="8" t="s">
        <v>36</v>
      </c>
      <c r="E230" s="8" t="s">
        <v>218</v>
      </c>
      <c r="F230" s="8" t="s">
        <v>95</v>
      </c>
      <c r="G230" s="8" t="s">
        <v>33</v>
      </c>
      <c r="H230" s="8" t="s">
        <v>22</v>
      </c>
      <c r="I230" s="8" t="s">
        <v>25</v>
      </c>
      <c r="J230" s="11" t="s">
        <v>96</v>
      </c>
      <c r="K230" s="8" t="s">
        <v>26</v>
      </c>
      <c r="L230" s="13">
        <v>53426.400000000001</v>
      </c>
      <c r="M230" s="13">
        <v>25356.176759999998</v>
      </c>
      <c r="N230" s="13">
        <v>53426.400000000001</v>
      </c>
      <c r="O230" s="13">
        <v>75925.3</v>
      </c>
      <c r="P230" s="13">
        <v>16702.099999999999</v>
      </c>
      <c r="Q230" s="13">
        <v>0</v>
      </c>
    </row>
    <row r="231" spans="1:17" ht="94.5" customHeight="1" x14ac:dyDescent="0.25">
      <c r="A231" s="10" t="s">
        <v>93</v>
      </c>
      <c r="B231" s="18"/>
      <c r="C231" s="8" t="s">
        <v>94</v>
      </c>
      <c r="D231" s="8" t="s">
        <v>36</v>
      </c>
      <c r="E231" s="8" t="s">
        <v>78</v>
      </c>
      <c r="F231" s="8" t="s">
        <v>349</v>
      </c>
      <c r="G231" s="8" t="s">
        <v>256</v>
      </c>
      <c r="H231" s="8" t="s">
        <v>22</v>
      </c>
      <c r="I231" s="8" t="s">
        <v>25</v>
      </c>
      <c r="J231" s="17" t="s">
        <v>350</v>
      </c>
      <c r="K231" s="18"/>
      <c r="L231" s="13">
        <f>L232</f>
        <v>4803.6000000000004</v>
      </c>
      <c r="M231" s="13">
        <f t="shared" ref="M231:Q231" si="87">M232</f>
        <v>4803.6000000000004</v>
      </c>
      <c r="N231" s="13">
        <f t="shared" si="87"/>
        <v>4803.6000000000004</v>
      </c>
      <c r="O231" s="13">
        <f t="shared" si="87"/>
        <v>0</v>
      </c>
      <c r="P231" s="13">
        <f t="shared" si="87"/>
        <v>0</v>
      </c>
      <c r="Q231" s="13">
        <f t="shared" si="87"/>
        <v>0</v>
      </c>
    </row>
    <row r="232" spans="1:17" ht="120.75" customHeight="1" x14ac:dyDescent="0.25">
      <c r="A232" s="10" t="s">
        <v>93</v>
      </c>
      <c r="B232" s="8" t="s">
        <v>114</v>
      </c>
      <c r="C232" s="8" t="s">
        <v>94</v>
      </c>
      <c r="D232" s="8" t="s">
        <v>36</v>
      </c>
      <c r="E232" s="8" t="s">
        <v>78</v>
      </c>
      <c r="F232" s="8" t="s">
        <v>349</v>
      </c>
      <c r="G232" s="8" t="s">
        <v>33</v>
      </c>
      <c r="H232" s="8" t="s">
        <v>22</v>
      </c>
      <c r="I232" s="8" t="s">
        <v>25</v>
      </c>
      <c r="J232" s="17" t="s">
        <v>351</v>
      </c>
      <c r="K232" s="8" t="s">
        <v>115</v>
      </c>
      <c r="L232" s="13">
        <v>4803.6000000000004</v>
      </c>
      <c r="M232" s="13">
        <v>4803.6000000000004</v>
      </c>
      <c r="N232" s="13">
        <v>4803.6000000000004</v>
      </c>
      <c r="O232" s="13">
        <v>0</v>
      </c>
      <c r="P232" s="13">
        <v>0</v>
      </c>
      <c r="Q232" s="13">
        <v>0</v>
      </c>
    </row>
    <row r="233" spans="1:17" ht="113.25" customHeight="1" x14ac:dyDescent="0.25">
      <c r="A233" s="10" t="s">
        <v>93</v>
      </c>
      <c r="B233" s="19"/>
      <c r="C233" s="8" t="s">
        <v>94</v>
      </c>
      <c r="D233" s="8" t="s">
        <v>36</v>
      </c>
      <c r="E233" s="8" t="s">
        <v>78</v>
      </c>
      <c r="F233" s="8" t="s">
        <v>245</v>
      </c>
      <c r="G233" s="8" t="s">
        <v>256</v>
      </c>
      <c r="H233" s="8" t="s">
        <v>22</v>
      </c>
      <c r="I233" s="8" t="s">
        <v>25</v>
      </c>
      <c r="J233" s="17" t="s">
        <v>352</v>
      </c>
      <c r="K233" s="19"/>
      <c r="L233" s="13">
        <f>L234</f>
        <v>1828.9</v>
      </c>
      <c r="M233" s="13">
        <f t="shared" ref="M233:Q233" si="88">M234</f>
        <v>1828.7485099999999</v>
      </c>
      <c r="N233" s="13">
        <f t="shared" si="88"/>
        <v>1828.9</v>
      </c>
      <c r="O233" s="13">
        <f t="shared" si="88"/>
        <v>1013</v>
      </c>
      <c r="P233" s="13">
        <f t="shared" si="88"/>
        <v>1252.3</v>
      </c>
      <c r="Q233" s="13">
        <f t="shared" si="88"/>
        <v>1151.4000000000001</v>
      </c>
    </row>
    <row r="234" spans="1:17" ht="112.5" customHeight="1" x14ac:dyDescent="0.25">
      <c r="A234" s="10" t="s">
        <v>93</v>
      </c>
      <c r="B234" s="8" t="s">
        <v>28</v>
      </c>
      <c r="C234" s="8" t="s">
        <v>94</v>
      </c>
      <c r="D234" s="8" t="s">
        <v>36</v>
      </c>
      <c r="E234" s="8" t="s">
        <v>78</v>
      </c>
      <c r="F234" s="8" t="s">
        <v>245</v>
      </c>
      <c r="G234" s="8" t="s">
        <v>33</v>
      </c>
      <c r="H234" s="8" t="s">
        <v>22</v>
      </c>
      <c r="I234" s="8" t="s">
        <v>25</v>
      </c>
      <c r="J234" s="11" t="s">
        <v>238</v>
      </c>
      <c r="K234" s="8" t="s">
        <v>26</v>
      </c>
      <c r="L234" s="13">
        <v>1828.9</v>
      </c>
      <c r="M234" s="13">
        <v>1828.7485099999999</v>
      </c>
      <c r="N234" s="13">
        <v>1828.9</v>
      </c>
      <c r="O234" s="13">
        <v>1013</v>
      </c>
      <c r="P234" s="13">
        <v>1252.3</v>
      </c>
      <c r="Q234" s="13">
        <v>1151.4000000000001</v>
      </c>
    </row>
    <row r="235" spans="1:17" ht="99" customHeight="1" x14ac:dyDescent="0.25">
      <c r="A235" s="10" t="s">
        <v>93</v>
      </c>
      <c r="B235" s="19"/>
      <c r="C235" s="10" t="s">
        <v>94</v>
      </c>
      <c r="D235" s="10" t="s">
        <v>36</v>
      </c>
      <c r="E235" s="10" t="s">
        <v>78</v>
      </c>
      <c r="F235" s="10" t="s">
        <v>230</v>
      </c>
      <c r="G235" s="10" t="s">
        <v>256</v>
      </c>
      <c r="H235" s="10" t="s">
        <v>22</v>
      </c>
      <c r="I235" s="10" t="s">
        <v>25</v>
      </c>
      <c r="J235" s="17" t="s">
        <v>353</v>
      </c>
      <c r="K235" s="19"/>
      <c r="L235" s="13">
        <f>L236</f>
        <v>37.9</v>
      </c>
      <c r="M235" s="13">
        <f t="shared" ref="M235:Q235" si="89">M236</f>
        <v>37.9</v>
      </c>
      <c r="N235" s="13">
        <f t="shared" si="89"/>
        <v>37.9</v>
      </c>
      <c r="O235" s="13">
        <f t="shared" si="89"/>
        <v>37.9</v>
      </c>
      <c r="P235" s="13">
        <f t="shared" si="89"/>
        <v>67.900000000000006</v>
      </c>
      <c r="Q235" s="13">
        <f t="shared" si="89"/>
        <v>0</v>
      </c>
    </row>
    <row r="236" spans="1:17" ht="107.25" customHeight="1" x14ac:dyDescent="0.25">
      <c r="A236" s="10" t="s">
        <v>93</v>
      </c>
      <c r="B236" s="10" t="s">
        <v>119</v>
      </c>
      <c r="C236" s="10" t="s">
        <v>94</v>
      </c>
      <c r="D236" s="10" t="s">
        <v>36</v>
      </c>
      <c r="E236" s="10" t="s">
        <v>78</v>
      </c>
      <c r="F236" s="10" t="s">
        <v>230</v>
      </c>
      <c r="G236" s="10" t="s">
        <v>33</v>
      </c>
      <c r="H236" s="10" t="s">
        <v>22</v>
      </c>
      <c r="I236" s="10" t="s">
        <v>25</v>
      </c>
      <c r="J236" s="11" t="s">
        <v>231</v>
      </c>
      <c r="K236" s="10" t="s">
        <v>118</v>
      </c>
      <c r="L236" s="13">
        <v>37.9</v>
      </c>
      <c r="M236" s="13">
        <v>37.9</v>
      </c>
      <c r="N236" s="13">
        <v>37.9</v>
      </c>
      <c r="O236" s="13">
        <v>37.9</v>
      </c>
      <c r="P236" s="13">
        <v>67.900000000000006</v>
      </c>
      <c r="Q236" s="13">
        <v>0</v>
      </c>
    </row>
    <row r="237" spans="1:17" ht="113.25" customHeight="1" x14ac:dyDescent="0.25">
      <c r="A237" s="10" t="s">
        <v>93</v>
      </c>
      <c r="B237" s="7"/>
      <c r="C237" s="7" t="s">
        <v>94</v>
      </c>
      <c r="D237" s="7" t="s">
        <v>36</v>
      </c>
      <c r="E237" s="7" t="s">
        <v>219</v>
      </c>
      <c r="F237" s="7" t="s">
        <v>97</v>
      </c>
      <c r="G237" s="7" t="s">
        <v>256</v>
      </c>
      <c r="H237" s="7" t="s">
        <v>22</v>
      </c>
      <c r="I237" s="7" t="s">
        <v>25</v>
      </c>
      <c r="J237" s="12" t="s">
        <v>354</v>
      </c>
      <c r="K237" s="18"/>
      <c r="L237" s="13">
        <f>SUM(L238:L241)</f>
        <v>34143.399999999994</v>
      </c>
      <c r="M237" s="13">
        <f t="shared" ref="M237:Q237" si="90">SUM(M238:M241)</f>
        <v>7197.5</v>
      </c>
      <c r="N237" s="13">
        <f t="shared" si="90"/>
        <v>34143.399999999994</v>
      </c>
      <c r="O237" s="13">
        <f t="shared" si="90"/>
        <v>28643.3</v>
      </c>
      <c r="P237" s="13">
        <f t="shared" si="90"/>
        <v>2460</v>
      </c>
      <c r="Q237" s="13">
        <f t="shared" si="90"/>
        <v>8482.7999999999993</v>
      </c>
    </row>
    <row r="238" spans="1:17" ht="98.25" customHeight="1" x14ac:dyDescent="0.25">
      <c r="A238" s="10" t="s">
        <v>93</v>
      </c>
      <c r="B238" s="8" t="s">
        <v>28</v>
      </c>
      <c r="C238" s="8" t="s">
        <v>94</v>
      </c>
      <c r="D238" s="8" t="s">
        <v>36</v>
      </c>
      <c r="E238" s="8" t="s">
        <v>219</v>
      </c>
      <c r="F238" s="8" t="s">
        <v>97</v>
      </c>
      <c r="G238" s="8" t="s">
        <v>33</v>
      </c>
      <c r="H238" s="8" t="s">
        <v>22</v>
      </c>
      <c r="I238" s="8" t="s">
        <v>25</v>
      </c>
      <c r="J238" s="11" t="s">
        <v>98</v>
      </c>
      <c r="K238" s="8" t="s">
        <v>26</v>
      </c>
      <c r="L238" s="13">
        <v>5407.2</v>
      </c>
      <c r="M238" s="13">
        <v>0</v>
      </c>
      <c r="N238" s="13">
        <v>5407.2</v>
      </c>
      <c r="O238" s="13">
        <v>0</v>
      </c>
      <c r="P238" s="13">
        <v>0</v>
      </c>
      <c r="Q238" s="13">
        <v>8482.7999999999993</v>
      </c>
    </row>
    <row r="239" spans="1:17" ht="96.75" customHeight="1" x14ac:dyDescent="0.25">
      <c r="A239" s="10" t="s">
        <v>93</v>
      </c>
      <c r="B239" s="8" t="s">
        <v>108</v>
      </c>
      <c r="C239" s="8" t="s">
        <v>94</v>
      </c>
      <c r="D239" s="8" t="s">
        <v>36</v>
      </c>
      <c r="E239" s="8" t="s">
        <v>219</v>
      </c>
      <c r="F239" s="8" t="s">
        <v>97</v>
      </c>
      <c r="G239" s="8" t="s">
        <v>33</v>
      </c>
      <c r="H239" s="8" t="s">
        <v>22</v>
      </c>
      <c r="I239" s="8" t="s">
        <v>25</v>
      </c>
      <c r="J239" s="11" t="s">
        <v>98</v>
      </c>
      <c r="K239" s="8" t="s">
        <v>109</v>
      </c>
      <c r="L239" s="13">
        <v>2200</v>
      </c>
      <c r="M239" s="13">
        <v>800</v>
      </c>
      <c r="N239" s="13">
        <v>2200</v>
      </c>
      <c r="O239" s="13">
        <v>0</v>
      </c>
      <c r="P239" s="13">
        <v>0</v>
      </c>
      <c r="Q239" s="13">
        <v>0</v>
      </c>
    </row>
    <row r="240" spans="1:17" ht="105" customHeight="1" x14ac:dyDescent="0.25">
      <c r="A240" s="10" t="s">
        <v>93</v>
      </c>
      <c r="B240" s="8" t="s">
        <v>114</v>
      </c>
      <c r="C240" s="8" t="s">
        <v>94</v>
      </c>
      <c r="D240" s="8" t="s">
        <v>36</v>
      </c>
      <c r="E240" s="8" t="s">
        <v>219</v>
      </c>
      <c r="F240" s="8" t="s">
        <v>97</v>
      </c>
      <c r="G240" s="8" t="s">
        <v>33</v>
      </c>
      <c r="H240" s="8" t="s">
        <v>22</v>
      </c>
      <c r="I240" s="8" t="s">
        <v>25</v>
      </c>
      <c r="J240" s="17" t="s">
        <v>98</v>
      </c>
      <c r="K240" s="8" t="s">
        <v>115</v>
      </c>
      <c r="L240" s="13">
        <v>26242.5</v>
      </c>
      <c r="M240" s="13">
        <v>6397.5</v>
      </c>
      <c r="N240" s="13">
        <v>26242.5</v>
      </c>
      <c r="O240" s="13">
        <v>24605.7</v>
      </c>
      <c r="P240" s="13">
        <v>2460</v>
      </c>
      <c r="Q240" s="13">
        <v>0</v>
      </c>
    </row>
    <row r="241" spans="1:17" ht="119.25" customHeight="1" x14ac:dyDescent="0.25">
      <c r="A241" s="10" t="s">
        <v>93</v>
      </c>
      <c r="B241" s="8" t="s">
        <v>121</v>
      </c>
      <c r="C241" s="8" t="s">
        <v>94</v>
      </c>
      <c r="D241" s="8" t="s">
        <v>36</v>
      </c>
      <c r="E241" s="8" t="s">
        <v>219</v>
      </c>
      <c r="F241" s="8" t="s">
        <v>97</v>
      </c>
      <c r="G241" s="8" t="s">
        <v>33</v>
      </c>
      <c r="H241" s="8" t="s">
        <v>22</v>
      </c>
      <c r="I241" s="8" t="s">
        <v>25</v>
      </c>
      <c r="J241" s="17" t="s">
        <v>98</v>
      </c>
      <c r="K241" s="8" t="s">
        <v>120</v>
      </c>
      <c r="L241" s="13">
        <v>293.7</v>
      </c>
      <c r="M241" s="13">
        <v>0</v>
      </c>
      <c r="N241" s="13">
        <v>293.7</v>
      </c>
      <c r="O241" s="13">
        <v>4037.6</v>
      </c>
      <c r="P241" s="13">
        <v>0</v>
      </c>
      <c r="Q241" s="13">
        <v>0</v>
      </c>
    </row>
    <row r="242" spans="1:17" ht="110.25" customHeight="1" x14ac:dyDescent="0.25">
      <c r="A242" s="10" t="s">
        <v>93</v>
      </c>
      <c r="B242" s="7"/>
      <c r="C242" s="7" t="s">
        <v>94</v>
      </c>
      <c r="D242" s="7" t="s">
        <v>36</v>
      </c>
      <c r="E242" s="7" t="s">
        <v>186</v>
      </c>
      <c r="F242" s="7" t="s">
        <v>79</v>
      </c>
      <c r="G242" s="7" t="s">
        <v>256</v>
      </c>
      <c r="H242" s="7" t="s">
        <v>22</v>
      </c>
      <c r="I242" s="7" t="s">
        <v>25</v>
      </c>
      <c r="J242" s="12" t="s">
        <v>355</v>
      </c>
      <c r="K242" s="8"/>
      <c r="L242" s="13">
        <f>L243+L249+L251+L253+L255</f>
        <v>1080963.6999999997</v>
      </c>
      <c r="M242" s="13">
        <f t="shared" ref="M242:Q242" si="91">M243+M249+M251+M253+M255</f>
        <v>785229.86354999989</v>
      </c>
      <c r="N242" s="13">
        <f t="shared" si="91"/>
        <v>1080963.6999999997</v>
      </c>
      <c r="O242" s="13">
        <f t="shared" si="91"/>
        <v>1148691.3</v>
      </c>
      <c r="P242" s="13">
        <f t="shared" si="91"/>
        <v>1127728.4999999998</v>
      </c>
      <c r="Q242" s="13">
        <f t="shared" si="91"/>
        <v>1145153.3</v>
      </c>
    </row>
    <row r="243" spans="1:17" ht="114.75" customHeight="1" x14ac:dyDescent="0.25">
      <c r="A243" s="10" t="s">
        <v>93</v>
      </c>
      <c r="B243" s="8"/>
      <c r="C243" s="8" t="s">
        <v>94</v>
      </c>
      <c r="D243" s="8" t="s">
        <v>36</v>
      </c>
      <c r="E243" s="8" t="s">
        <v>186</v>
      </c>
      <c r="F243" s="8" t="s">
        <v>99</v>
      </c>
      <c r="G243" s="8" t="s">
        <v>256</v>
      </c>
      <c r="H243" s="8" t="s">
        <v>22</v>
      </c>
      <c r="I243" s="8" t="s">
        <v>25</v>
      </c>
      <c r="J243" s="4" t="s">
        <v>356</v>
      </c>
      <c r="K243" s="8"/>
      <c r="L243" s="13">
        <f>SUM(L244:L248)</f>
        <v>978681.79999999993</v>
      </c>
      <c r="M243" s="13">
        <f t="shared" ref="M243:Q243" si="92">SUM(M244:M248)</f>
        <v>714000.88632999989</v>
      </c>
      <c r="N243" s="13">
        <f t="shared" si="92"/>
        <v>978681.79999999993</v>
      </c>
      <c r="O243" s="13">
        <f t="shared" si="92"/>
        <v>1047338.0000000001</v>
      </c>
      <c r="P243" s="13">
        <f t="shared" si="92"/>
        <v>1018625.0999999999</v>
      </c>
      <c r="Q243" s="13">
        <f t="shared" si="92"/>
        <v>1032265.4</v>
      </c>
    </row>
    <row r="244" spans="1:17" ht="78" customHeight="1" x14ac:dyDescent="0.25">
      <c r="A244" s="10" t="s">
        <v>93</v>
      </c>
      <c r="B244" s="8" t="s">
        <v>28</v>
      </c>
      <c r="C244" s="8" t="s">
        <v>94</v>
      </c>
      <c r="D244" s="8" t="s">
        <v>36</v>
      </c>
      <c r="E244" s="8" t="s">
        <v>186</v>
      </c>
      <c r="F244" s="8" t="s">
        <v>99</v>
      </c>
      <c r="G244" s="8" t="s">
        <v>33</v>
      </c>
      <c r="H244" s="8" t="s">
        <v>22</v>
      </c>
      <c r="I244" s="8" t="s">
        <v>25</v>
      </c>
      <c r="J244" s="11" t="s">
        <v>100</v>
      </c>
      <c r="K244" s="8" t="s">
        <v>26</v>
      </c>
      <c r="L244" s="13">
        <v>54103.8</v>
      </c>
      <c r="M244" s="13">
        <v>18452.660790000002</v>
      </c>
      <c r="N244" s="13">
        <v>54103.8</v>
      </c>
      <c r="O244" s="13">
        <v>60279.8</v>
      </c>
      <c r="P244" s="13">
        <v>58576.6</v>
      </c>
      <c r="Q244" s="13">
        <v>58576.6</v>
      </c>
    </row>
    <row r="245" spans="1:17" ht="150.75" customHeight="1" x14ac:dyDescent="0.25">
      <c r="A245" s="10" t="s">
        <v>93</v>
      </c>
      <c r="B245" s="8" t="s">
        <v>112</v>
      </c>
      <c r="C245" s="8" t="s">
        <v>94</v>
      </c>
      <c r="D245" s="8" t="s">
        <v>36</v>
      </c>
      <c r="E245" s="8" t="s">
        <v>186</v>
      </c>
      <c r="F245" s="8" t="s">
        <v>99</v>
      </c>
      <c r="G245" s="8" t="s">
        <v>33</v>
      </c>
      <c r="H245" s="8" t="s">
        <v>22</v>
      </c>
      <c r="I245" s="8" t="s">
        <v>25</v>
      </c>
      <c r="J245" s="11" t="s">
        <v>100</v>
      </c>
      <c r="K245" s="8" t="s">
        <v>113</v>
      </c>
      <c r="L245" s="13">
        <v>6984.3</v>
      </c>
      <c r="M245" s="13">
        <v>4219.2447199999997</v>
      </c>
      <c r="N245" s="13">
        <v>6984.3</v>
      </c>
      <c r="O245" s="13">
        <v>30000</v>
      </c>
      <c r="P245" s="13">
        <v>2000</v>
      </c>
      <c r="Q245" s="13">
        <v>15000</v>
      </c>
    </row>
    <row r="246" spans="1:17" ht="79.5" customHeight="1" x14ac:dyDescent="0.25">
      <c r="A246" s="10" t="s">
        <v>93</v>
      </c>
      <c r="B246" s="8" t="s">
        <v>114</v>
      </c>
      <c r="C246" s="8" t="s">
        <v>94</v>
      </c>
      <c r="D246" s="8" t="s">
        <v>36</v>
      </c>
      <c r="E246" s="8" t="s">
        <v>186</v>
      </c>
      <c r="F246" s="8" t="s">
        <v>99</v>
      </c>
      <c r="G246" s="8" t="s">
        <v>33</v>
      </c>
      <c r="H246" s="8" t="s">
        <v>22</v>
      </c>
      <c r="I246" s="8" t="s">
        <v>25</v>
      </c>
      <c r="J246" s="17" t="s">
        <v>100</v>
      </c>
      <c r="K246" s="8" t="s">
        <v>115</v>
      </c>
      <c r="L246" s="13">
        <v>902793.2</v>
      </c>
      <c r="M246" s="13">
        <v>684642.47745999997</v>
      </c>
      <c r="N246" s="13">
        <v>902793.2</v>
      </c>
      <c r="O246" s="13">
        <v>945794.9</v>
      </c>
      <c r="P246" s="13">
        <v>946287.2</v>
      </c>
      <c r="Q246" s="13">
        <v>946800.8</v>
      </c>
    </row>
    <row r="247" spans="1:17" ht="103.5" customHeight="1" x14ac:dyDescent="0.25">
      <c r="A247" s="10" t="s">
        <v>93</v>
      </c>
      <c r="B247" s="10" t="s">
        <v>119</v>
      </c>
      <c r="C247" s="10" t="s">
        <v>94</v>
      </c>
      <c r="D247" s="10" t="s">
        <v>36</v>
      </c>
      <c r="E247" s="10" t="s">
        <v>186</v>
      </c>
      <c r="F247" s="10" t="s">
        <v>99</v>
      </c>
      <c r="G247" s="10" t="s">
        <v>33</v>
      </c>
      <c r="H247" s="10" t="s">
        <v>22</v>
      </c>
      <c r="I247" s="10" t="s">
        <v>25</v>
      </c>
      <c r="J247" s="11" t="s">
        <v>100</v>
      </c>
      <c r="K247" s="10" t="s">
        <v>118</v>
      </c>
      <c r="L247" s="13">
        <v>428.3</v>
      </c>
      <c r="M247" s="13">
        <v>276.39292</v>
      </c>
      <c r="N247" s="13">
        <v>428.3</v>
      </c>
      <c r="O247" s="13">
        <v>390.5</v>
      </c>
      <c r="P247" s="13">
        <v>406.1</v>
      </c>
      <c r="Q247" s="13">
        <v>422.3</v>
      </c>
    </row>
    <row r="248" spans="1:17" ht="99.75" customHeight="1" x14ac:dyDescent="0.25">
      <c r="A248" s="10" t="s">
        <v>93</v>
      </c>
      <c r="B248" s="8" t="s">
        <v>125</v>
      </c>
      <c r="C248" s="8" t="s">
        <v>94</v>
      </c>
      <c r="D248" s="8" t="s">
        <v>36</v>
      </c>
      <c r="E248" s="8" t="s">
        <v>186</v>
      </c>
      <c r="F248" s="8" t="s">
        <v>99</v>
      </c>
      <c r="G248" s="8" t="s">
        <v>33</v>
      </c>
      <c r="H248" s="8" t="s">
        <v>22</v>
      </c>
      <c r="I248" s="8" t="s">
        <v>25</v>
      </c>
      <c r="J248" s="17" t="s">
        <v>100</v>
      </c>
      <c r="K248" s="8" t="s">
        <v>124</v>
      </c>
      <c r="L248" s="13">
        <v>14372.2</v>
      </c>
      <c r="M248" s="13">
        <v>6410.1104400000004</v>
      </c>
      <c r="N248" s="13">
        <v>14372.2</v>
      </c>
      <c r="O248" s="13">
        <v>10872.8</v>
      </c>
      <c r="P248" s="13">
        <v>11355.2</v>
      </c>
      <c r="Q248" s="13">
        <v>11465.7</v>
      </c>
    </row>
    <row r="249" spans="1:17" ht="111.75" customHeight="1" x14ac:dyDescent="0.25">
      <c r="A249" s="10" t="s">
        <v>93</v>
      </c>
      <c r="B249" s="18"/>
      <c r="C249" s="8" t="s">
        <v>94</v>
      </c>
      <c r="D249" s="8" t="s">
        <v>36</v>
      </c>
      <c r="E249" s="8" t="s">
        <v>186</v>
      </c>
      <c r="F249" s="8" t="s">
        <v>126</v>
      </c>
      <c r="G249" s="8" t="s">
        <v>256</v>
      </c>
      <c r="H249" s="8" t="s">
        <v>22</v>
      </c>
      <c r="I249" s="8" t="s">
        <v>25</v>
      </c>
      <c r="J249" s="17" t="s">
        <v>357</v>
      </c>
      <c r="K249" s="18"/>
      <c r="L249" s="13">
        <f>L250</f>
        <v>82071</v>
      </c>
      <c r="M249" s="13">
        <f t="shared" ref="M249:Q249" si="93">M250</f>
        <v>63981.860439999997</v>
      </c>
      <c r="N249" s="13">
        <f t="shared" si="93"/>
        <v>82071</v>
      </c>
      <c r="O249" s="13">
        <f t="shared" si="93"/>
        <v>86813.1</v>
      </c>
      <c r="P249" s="13">
        <f t="shared" si="93"/>
        <v>94572.9</v>
      </c>
      <c r="Q249" s="13">
        <f t="shared" si="93"/>
        <v>98357.4</v>
      </c>
    </row>
    <row r="250" spans="1:17" ht="98.25" customHeight="1" x14ac:dyDescent="0.25">
      <c r="A250" s="10" t="s">
        <v>93</v>
      </c>
      <c r="B250" s="8" t="s">
        <v>125</v>
      </c>
      <c r="C250" s="8" t="s">
        <v>94</v>
      </c>
      <c r="D250" s="8" t="s">
        <v>36</v>
      </c>
      <c r="E250" s="8" t="s">
        <v>186</v>
      </c>
      <c r="F250" s="8" t="s">
        <v>126</v>
      </c>
      <c r="G250" s="8" t="s">
        <v>33</v>
      </c>
      <c r="H250" s="8" t="s">
        <v>22</v>
      </c>
      <c r="I250" s="8" t="s">
        <v>25</v>
      </c>
      <c r="J250" s="17" t="s">
        <v>127</v>
      </c>
      <c r="K250" s="8" t="s">
        <v>124</v>
      </c>
      <c r="L250" s="13">
        <v>82071</v>
      </c>
      <c r="M250" s="13">
        <v>63981.860439999997</v>
      </c>
      <c r="N250" s="13">
        <v>82071</v>
      </c>
      <c r="O250" s="13">
        <v>86813.1</v>
      </c>
      <c r="P250" s="13">
        <v>94572.9</v>
      </c>
      <c r="Q250" s="13">
        <v>98357.4</v>
      </c>
    </row>
    <row r="251" spans="1:17" ht="147" customHeight="1" x14ac:dyDescent="0.25">
      <c r="A251" s="10" t="s">
        <v>93</v>
      </c>
      <c r="B251" s="10"/>
      <c r="C251" s="8" t="s">
        <v>94</v>
      </c>
      <c r="D251" s="8" t="s">
        <v>36</v>
      </c>
      <c r="E251" s="8" t="s">
        <v>186</v>
      </c>
      <c r="F251" s="8" t="s">
        <v>116</v>
      </c>
      <c r="G251" s="8" t="s">
        <v>256</v>
      </c>
      <c r="H251" s="8" t="s">
        <v>22</v>
      </c>
      <c r="I251" s="8" t="s">
        <v>25</v>
      </c>
      <c r="J251" s="6" t="s">
        <v>358</v>
      </c>
      <c r="K251" s="10"/>
      <c r="L251" s="14">
        <f>L252</f>
        <v>12000</v>
      </c>
      <c r="M251" s="14">
        <f t="shared" ref="M251:Q251" si="94">M252</f>
        <v>7247.1167800000003</v>
      </c>
      <c r="N251" s="14">
        <f t="shared" si="94"/>
        <v>12000</v>
      </c>
      <c r="O251" s="14">
        <f t="shared" si="94"/>
        <v>14523</v>
      </c>
      <c r="P251" s="14">
        <f t="shared" si="94"/>
        <v>14523</v>
      </c>
      <c r="Q251" s="14">
        <f t="shared" si="94"/>
        <v>14523</v>
      </c>
    </row>
    <row r="252" spans="1:17" ht="136.5" customHeight="1" x14ac:dyDescent="0.25">
      <c r="A252" s="10" t="s">
        <v>93</v>
      </c>
      <c r="B252" s="8" t="s">
        <v>114</v>
      </c>
      <c r="C252" s="8" t="s">
        <v>94</v>
      </c>
      <c r="D252" s="8" t="s">
        <v>36</v>
      </c>
      <c r="E252" s="8" t="s">
        <v>186</v>
      </c>
      <c r="F252" s="8" t="s">
        <v>116</v>
      </c>
      <c r="G252" s="8" t="s">
        <v>33</v>
      </c>
      <c r="H252" s="8" t="s">
        <v>22</v>
      </c>
      <c r="I252" s="8" t="s">
        <v>25</v>
      </c>
      <c r="J252" s="17" t="s">
        <v>117</v>
      </c>
      <c r="K252" s="8" t="s">
        <v>115</v>
      </c>
      <c r="L252" s="14">
        <v>12000</v>
      </c>
      <c r="M252" s="14">
        <v>7247.1167800000003</v>
      </c>
      <c r="N252" s="14">
        <v>12000</v>
      </c>
      <c r="O252" s="14">
        <v>14523</v>
      </c>
      <c r="P252" s="14">
        <v>14523</v>
      </c>
      <c r="Q252" s="14">
        <v>14523</v>
      </c>
    </row>
    <row r="253" spans="1:17" ht="136.5" customHeight="1" x14ac:dyDescent="0.25">
      <c r="A253" s="10" t="s">
        <v>93</v>
      </c>
      <c r="B253" s="8"/>
      <c r="C253" s="8" t="s">
        <v>94</v>
      </c>
      <c r="D253" s="8" t="s">
        <v>36</v>
      </c>
      <c r="E253" s="8" t="s">
        <v>27</v>
      </c>
      <c r="F253" s="8" t="s">
        <v>220</v>
      </c>
      <c r="G253" s="8" t="s">
        <v>256</v>
      </c>
      <c r="H253" s="8" t="s">
        <v>22</v>
      </c>
      <c r="I253" s="8" t="s">
        <v>25</v>
      </c>
      <c r="J253" s="17" t="s">
        <v>359</v>
      </c>
      <c r="K253" s="8"/>
      <c r="L253" s="14">
        <f>L254</f>
        <v>8193.5</v>
      </c>
      <c r="M253" s="14">
        <f t="shared" ref="M253:Q253" si="95">M254</f>
        <v>0</v>
      </c>
      <c r="N253" s="14">
        <f t="shared" si="95"/>
        <v>8193.5</v>
      </c>
      <c r="O253" s="14">
        <f t="shared" si="95"/>
        <v>0</v>
      </c>
      <c r="P253" s="14">
        <f t="shared" si="95"/>
        <v>0</v>
      </c>
      <c r="Q253" s="14">
        <f t="shared" si="95"/>
        <v>0</v>
      </c>
    </row>
    <row r="254" spans="1:17" ht="110.25" customHeight="1" x14ac:dyDescent="0.25">
      <c r="A254" s="10" t="s">
        <v>93</v>
      </c>
      <c r="B254" s="8" t="s">
        <v>28</v>
      </c>
      <c r="C254" s="8" t="s">
        <v>94</v>
      </c>
      <c r="D254" s="8" t="s">
        <v>36</v>
      </c>
      <c r="E254" s="8" t="s">
        <v>27</v>
      </c>
      <c r="F254" s="8" t="s">
        <v>220</v>
      </c>
      <c r="G254" s="8" t="s">
        <v>33</v>
      </c>
      <c r="H254" s="8" t="s">
        <v>22</v>
      </c>
      <c r="I254" s="8" t="s">
        <v>25</v>
      </c>
      <c r="J254" s="11" t="s">
        <v>128</v>
      </c>
      <c r="K254" s="8" t="s">
        <v>26</v>
      </c>
      <c r="L254" s="13">
        <v>8193.5</v>
      </c>
      <c r="M254" s="13">
        <v>0</v>
      </c>
      <c r="N254" s="13">
        <v>8193.5</v>
      </c>
      <c r="O254" s="13">
        <v>0</v>
      </c>
      <c r="P254" s="13">
        <v>0</v>
      </c>
      <c r="Q254" s="13">
        <v>0</v>
      </c>
    </row>
    <row r="255" spans="1:17" ht="123" customHeight="1" x14ac:dyDescent="0.25">
      <c r="A255" s="10" t="s">
        <v>93</v>
      </c>
      <c r="B255" s="18"/>
      <c r="C255" s="10" t="s">
        <v>94</v>
      </c>
      <c r="D255" s="10" t="s">
        <v>36</v>
      </c>
      <c r="E255" s="10" t="s">
        <v>27</v>
      </c>
      <c r="F255" s="10" t="s">
        <v>34</v>
      </c>
      <c r="G255" s="10" t="s">
        <v>256</v>
      </c>
      <c r="H255" s="10" t="s">
        <v>22</v>
      </c>
      <c r="I255" s="10" t="s">
        <v>25</v>
      </c>
      <c r="J255" s="17" t="s">
        <v>360</v>
      </c>
      <c r="K255" s="18"/>
      <c r="L255" s="13">
        <f>L256</f>
        <v>17.399999999999999</v>
      </c>
      <c r="M255" s="13">
        <f t="shared" ref="M255:Q255" si="96">M256</f>
        <v>0</v>
      </c>
      <c r="N255" s="13">
        <f t="shared" si="96"/>
        <v>17.399999999999999</v>
      </c>
      <c r="O255" s="13">
        <f t="shared" si="96"/>
        <v>17.2</v>
      </c>
      <c r="P255" s="13">
        <f t="shared" si="96"/>
        <v>7.5</v>
      </c>
      <c r="Q255" s="13">
        <f t="shared" si="96"/>
        <v>7.5</v>
      </c>
    </row>
    <row r="256" spans="1:17" ht="102" customHeight="1" x14ac:dyDescent="0.25">
      <c r="A256" s="10" t="s">
        <v>93</v>
      </c>
      <c r="B256" s="10" t="s">
        <v>28</v>
      </c>
      <c r="C256" s="10" t="s">
        <v>94</v>
      </c>
      <c r="D256" s="10" t="s">
        <v>36</v>
      </c>
      <c r="E256" s="10" t="s">
        <v>27</v>
      </c>
      <c r="F256" s="10" t="s">
        <v>34</v>
      </c>
      <c r="G256" s="10" t="s">
        <v>33</v>
      </c>
      <c r="H256" s="10" t="s">
        <v>22</v>
      </c>
      <c r="I256" s="10" t="s">
        <v>25</v>
      </c>
      <c r="J256" s="11" t="s">
        <v>397</v>
      </c>
      <c r="K256" s="10" t="s">
        <v>26</v>
      </c>
      <c r="L256" s="13">
        <v>17.399999999999999</v>
      </c>
      <c r="M256" s="13">
        <v>0</v>
      </c>
      <c r="N256" s="13">
        <v>17.399999999999999</v>
      </c>
      <c r="O256" s="13">
        <v>17.2</v>
      </c>
      <c r="P256" s="13">
        <v>7.5</v>
      </c>
      <c r="Q256" s="13">
        <v>7.5</v>
      </c>
    </row>
    <row r="257" spans="1:17" ht="108.75" customHeight="1" x14ac:dyDescent="0.25">
      <c r="A257" s="10" t="s">
        <v>93</v>
      </c>
      <c r="B257" s="7"/>
      <c r="C257" s="7" t="s">
        <v>94</v>
      </c>
      <c r="D257" s="7" t="s">
        <v>36</v>
      </c>
      <c r="E257" s="7" t="s">
        <v>225</v>
      </c>
      <c r="F257" s="7" t="s">
        <v>79</v>
      </c>
      <c r="G257" s="7" t="s">
        <v>256</v>
      </c>
      <c r="H257" s="7" t="s">
        <v>22</v>
      </c>
      <c r="I257" s="7" t="s">
        <v>25</v>
      </c>
      <c r="J257" s="12" t="s">
        <v>361</v>
      </c>
      <c r="K257" s="18"/>
      <c r="L257" s="13">
        <f>L258</f>
        <v>3241.6759999999999</v>
      </c>
      <c r="M257" s="13">
        <f t="shared" ref="M257:Q258" si="97">M258</f>
        <v>2937.41075</v>
      </c>
      <c r="N257" s="13">
        <f t="shared" si="97"/>
        <v>3241.6759999999999</v>
      </c>
      <c r="O257" s="13">
        <f t="shared" si="97"/>
        <v>3331.7</v>
      </c>
      <c r="P257" s="13">
        <f t="shared" si="97"/>
        <v>0</v>
      </c>
      <c r="Q257" s="13">
        <f t="shared" si="97"/>
        <v>0</v>
      </c>
    </row>
    <row r="258" spans="1:17" ht="111.75" customHeight="1" x14ac:dyDescent="0.25">
      <c r="A258" s="10" t="s">
        <v>93</v>
      </c>
      <c r="B258" s="10"/>
      <c r="C258" s="10" t="s">
        <v>94</v>
      </c>
      <c r="D258" s="10" t="s">
        <v>36</v>
      </c>
      <c r="E258" s="10" t="s">
        <v>225</v>
      </c>
      <c r="F258" s="10" t="s">
        <v>101</v>
      </c>
      <c r="G258" s="10" t="s">
        <v>256</v>
      </c>
      <c r="H258" s="10" t="s">
        <v>22</v>
      </c>
      <c r="I258" s="10" t="s">
        <v>25</v>
      </c>
      <c r="J258" s="6" t="s">
        <v>362</v>
      </c>
      <c r="K258" s="10"/>
      <c r="L258" s="14">
        <f>L259</f>
        <v>3241.6759999999999</v>
      </c>
      <c r="M258" s="14">
        <f t="shared" si="97"/>
        <v>2937.41075</v>
      </c>
      <c r="N258" s="14">
        <f t="shared" si="97"/>
        <v>3241.6759999999999</v>
      </c>
      <c r="O258" s="14">
        <f t="shared" si="97"/>
        <v>3331.7</v>
      </c>
      <c r="P258" s="14">
        <f t="shared" si="97"/>
        <v>0</v>
      </c>
      <c r="Q258" s="14">
        <f t="shared" si="97"/>
        <v>0</v>
      </c>
    </row>
    <row r="259" spans="1:17" ht="111.75" customHeight="1" x14ac:dyDescent="0.25">
      <c r="A259" s="10" t="s">
        <v>93</v>
      </c>
      <c r="B259" s="10"/>
      <c r="C259" s="10" t="s">
        <v>94</v>
      </c>
      <c r="D259" s="10" t="s">
        <v>36</v>
      </c>
      <c r="E259" s="10" t="s">
        <v>225</v>
      </c>
      <c r="F259" s="10" t="s">
        <v>101</v>
      </c>
      <c r="G259" s="10" t="s">
        <v>33</v>
      </c>
      <c r="H259" s="10" t="s">
        <v>22</v>
      </c>
      <c r="I259" s="10" t="s">
        <v>25</v>
      </c>
      <c r="J259" s="11" t="s">
        <v>102</v>
      </c>
      <c r="K259" s="10"/>
      <c r="L259" s="14">
        <f>SUM(L260:L262)</f>
        <v>3241.6759999999999</v>
      </c>
      <c r="M259" s="14">
        <f t="shared" ref="M259:Q259" si="98">SUM(M260:M262)</f>
        <v>2937.41075</v>
      </c>
      <c r="N259" s="14">
        <f t="shared" si="98"/>
        <v>3241.6759999999999</v>
      </c>
      <c r="O259" s="14">
        <f t="shared" si="98"/>
        <v>3331.7</v>
      </c>
      <c r="P259" s="14">
        <f t="shared" si="98"/>
        <v>0</v>
      </c>
      <c r="Q259" s="14">
        <f t="shared" si="98"/>
        <v>0</v>
      </c>
    </row>
    <row r="260" spans="1:17" ht="129.75" customHeight="1" x14ac:dyDescent="0.25">
      <c r="A260" s="10" t="s">
        <v>93</v>
      </c>
      <c r="B260" s="10" t="s">
        <v>28</v>
      </c>
      <c r="C260" s="10" t="s">
        <v>94</v>
      </c>
      <c r="D260" s="10" t="s">
        <v>36</v>
      </c>
      <c r="E260" s="10" t="s">
        <v>225</v>
      </c>
      <c r="F260" s="10" t="s">
        <v>101</v>
      </c>
      <c r="G260" s="10" t="s">
        <v>33</v>
      </c>
      <c r="H260" s="10" t="s">
        <v>22</v>
      </c>
      <c r="I260" s="10" t="s">
        <v>25</v>
      </c>
      <c r="J260" s="11" t="s">
        <v>102</v>
      </c>
      <c r="K260" s="10" t="s">
        <v>26</v>
      </c>
      <c r="L260" s="14">
        <v>1286.5</v>
      </c>
      <c r="M260" s="14">
        <v>1286.5</v>
      </c>
      <c r="N260" s="14">
        <v>1286.5</v>
      </c>
      <c r="O260" s="14">
        <v>1272</v>
      </c>
      <c r="P260" s="14">
        <v>0</v>
      </c>
      <c r="Q260" s="14">
        <v>0</v>
      </c>
    </row>
    <row r="261" spans="1:17" ht="102.75" customHeight="1" x14ac:dyDescent="0.25">
      <c r="A261" s="10" t="s">
        <v>93</v>
      </c>
      <c r="B261" s="10" t="s">
        <v>111</v>
      </c>
      <c r="C261" s="10" t="s">
        <v>94</v>
      </c>
      <c r="D261" s="10" t="s">
        <v>36</v>
      </c>
      <c r="E261" s="10" t="s">
        <v>225</v>
      </c>
      <c r="F261" s="10" t="s">
        <v>101</v>
      </c>
      <c r="G261" s="10" t="s">
        <v>33</v>
      </c>
      <c r="H261" s="10" t="s">
        <v>22</v>
      </c>
      <c r="I261" s="10" t="s">
        <v>25</v>
      </c>
      <c r="J261" s="11" t="s">
        <v>102</v>
      </c>
      <c r="K261" s="10" t="s">
        <v>110</v>
      </c>
      <c r="L261" s="13">
        <v>1570.1759999999999</v>
      </c>
      <c r="M261" s="13">
        <v>1265.91075</v>
      </c>
      <c r="N261" s="13">
        <v>1570.1759999999999</v>
      </c>
      <c r="O261" s="13">
        <v>1644.7</v>
      </c>
      <c r="P261" s="13">
        <v>0</v>
      </c>
      <c r="Q261" s="13">
        <v>0</v>
      </c>
    </row>
    <row r="262" spans="1:17" ht="94.5" customHeight="1" x14ac:dyDescent="0.25">
      <c r="A262" s="10" t="s">
        <v>93</v>
      </c>
      <c r="B262" s="10" t="s">
        <v>119</v>
      </c>
      <c r="C262" s="10" t="s">
        <v>94</v>
      </c>
      <c r="D262" s="10" t="s">
        <v>36</v>
      </c>
      <c r="E262" s="10" t="s">
        <v>225</v>
      </c>
      <c r="F262" s="10" t="s">
        <v>101</v>
      </c>
      <c r="G262" s="10" t="s">
        <v>33</v>
      </c>
      <c r="H262" s="10" t="s">
        <v>22</v>
      </c>
      <c r="I262" s="10" t="s">
        <v>25</v>
      </c>
      <c r="J262" s="11" t="s">
        <v>102</v>
      </c>
      <c r="K262" s="10" t="s">
        <v>118</v>
      </c>
      <c r="L262" s="13">
        <v>385</v>
      </c>
      <c r="M262" s="13">
        <v>385</v>
      </c>
      <c r="N262" s="13">
        <v>385</v>
      </c>
      <c r="O262" s="13">
        <v>415</v>
      </c>
      <c r="P262" s="13">
        <v>0</v>
      </c>
      <c r="Q262" s="13">
        <v>0</v>
      </c>
    </row>
    <row r="263" spans="1:17" ht="172.5" customHeight="1" x14ac:dyDescent="0.25">
      <c r="A263" s="12" t="s">
        <v>417</v>
      </c>
      <c r="B263" s="7"/>
      <c r="C263" s="7" t="s">
        <v>94</v>
      </c>
      <c r="D263" s="7" t="s">
        <v>107</v>
      </c>
      <c r="E263" s="7" t="s">
        <v>256</v>
      </c>
      <c r="F263" s="7" t="s">
        <v>79</v>
      </c>
      <c r="G263" s="7" t="s">
        <v>256</v>
      </c>
      <c r="H263" s="7" t="s">
        <v>22</v>
      </c>
      <c r="I263" s="7" t="s">
        <v>79</v>
      </c>
      <c r="J263" s="12" t="s">
        <v>363</v>
      </c>
      <c r="K263" s="18"/>
      <c r="L263" s="13">
        <f>L264</f>
        <v>-10062.06223</v>
      </c>
      <c r="M263" s="13">
        <f t="shared" ref="M263:Q263" si="99">M264</f>
        <v>-10062.06223</v>
      </c>
      <c r="N263" s="13">
        <f t="shared" si="99"/>
        <v>-10062.06223</v>
      </c>
      <c r="O263" s="13">
        <f t="shared" si="99"/>
        <v>0</v>
      </c>
      <c r="P263" s="13">
        <f t="shared" si="99"/>
        <v>0</v>
      </c>
      <c r="Q263" s="13">
        <f t="shared" si="99"/>
        <v>0</v>
      </c>
    </row>
    <row r="264" spans="1:17" ht="114.75" customHeight="1" x14ac:dyDescent="0.25">
      <c r="A264" s="4" t="s">
        <v>106</v>
      </c>
      <c r="B264" s="18"/>
      <c r="C264" s="7" t="s">
        <v>94</v>
      </c>
      <c r="D264" s="7" t="s">
        <v>107</v>
      </c>
      <c r="E264" s="7" t="s">
        <v>256</v>
      </c>
      <c r="F264" s="7" t="s">
        <v>79</v>
      </c>
      <c r="G264" s="7" t="s">
        <v>33</v>
      </c>
      <c r="H264" s="7" t="s">
        <v>22</v>
      </c>
      <c r="I264" s="7" t="s">
        <v>25</v>
      </c>
      <c r="J264" s="17" t="s">
        <v>364</v>
      </c>
      <c r="K264" s="18"/>
      <c r="L264" s="13">
        <f>SUM(L265:L269)</f>
        <v>-10062.06223</v>
      </c>
      <c r="M264" s="13">
        <f t="shared" ref="M264:Q264" si="100">SUM(M265:M269)</f>
        <v>-10062.06223</v>
      </c>
      <c r="N264" s="13">
        <f t="shared" si="100"/>
        <v>-10062.06223</v>
      </c>
      <c r="O264" s="13">
        <f t="shared" si="100"/>
        <v>0</v>
      </c>
      <c r="P264" s="13">
        <f t="shared" si="100"/>
        <v>0</v>
      </c>
      <c r="Q264" s="13">
        <f t="shared" si="100"/>
        <v>0</v>
      </c>
    </row>
    <row r="265" spans="1:17" ht="109.5" customHeight="1" x14ac:dyDescent="0.25">
      <c r="A265" s="4" t="s">
        <v>106</v>
      </c>
      <c r="B265" s="8" t="s">
        <v>28</v>
      </c>
      <c r="C265" s="8" t="s">
        <v>94</v>
      </c>
      <c r="D265" s="8" t="s">
        <v>107</v>
      </c>
      <c r="E265" s="8" t="s">
        <v>78</v>
      </c>
      <c r="F265" s="8" t="s">
        <v>226</v>
      </c>
      <c r="G265" s="8" t="s">
        <v>33</v>
      </c>
      <c r="H265" s="8" t="s">
        <v>22</v>
      </c>
      <c r="I265" s="8" t="s">
        <v>25</v>
      </c>
      <c r="J265" s="11" t="s">
        <v>227</v>
      </c>
      <c r="K265" s="8" t="s">
        <v>26</v>
      </c>
      <c r="L265" s="13">
        <v>-51.576619999999998</v>
      </c>
      <c r="M265" s="13">
        <v>-51.576619999999998</v>
      </c>
      <c r="N265" s="13">
        <v>-51.576619999999998</v>
      </c>
      <c r="O265" s="13">
        <v>0</v>
      </c>
      <c r="P265" s="13">
        <v>0</v>
      </c>
      <c r="Q265" s="13">
        <v>0</v>
      </c>
    </row>
    <row r="266" spans="1:17" ht="102.75" customHeight="1" x14ac:dyDescent="0.25">
      <c r="A266" s="4" t="s">
        <v>106</v>
      </c>
      <c r="B266" s="8" t="s">
        <v>28</v>
      </c>
      <c r="C266" s="8" t="s">
        <v>94</v>
      </c>
      <c r="D266" s="8" t="s">
        <v>107</v>
      </c>
      <c r="E266" s="8" t="s">
        <v>221</v>
      </c>
      <c r="F266" s="8" t="s">
        <v>104</v>
      </c>
      <c r="G266" s="8" t="s">
        <v>33</v>
      </c>
      <c r="H266" s="8" t="s">
        <v>22</v>
      </c>
      <c r="I266" s="8" t="s">
        <v>25</v>
      </c>
      <c r="J266" s="11" t="s">
        <v>222</v>
      </c>
      <c r="K266" s="8" t="s">
        <v>26</v>
      </c>
      <c r="L266" s="13">
        <v>-9708.1039500000006</v>
      </c>
      <c r="M266" s="13">
        <v>-9708.1039500000006</v>
      </c>
      <c r="N266" s="13">
        <v>-9708.1039500000006</v>
      </c>
      <c r="O266" s="13">
        <v>0</v>
      </c>
      <c r="P266" s="13">
        <v>0</v>
      </c>
      <c r="Q266" s="13">
        <v>0</v>
      </c>
    </row>
    <row r="267" spans="1:17" ht="129.75" customHeight="1" x14ac:dyDescent="0.25">
      <c r="A267" s="4" t="s">
        <v>106</v>
      </c>
      <c r="B267" s="8" t="s">
        <v>112</v>
      </c>
      <c r="C267" s="8" t="s">
        <v>94</v>
      </c>
      <c r="D267" s="8" t="s">
        <v>107</v>
      </c>
      <c r="E267" s="8" t="s">
        <v>221</v>
      </c>
      <c r="F267" s="8" t="s">
        <v>104</v>
      </c>
      <c r="G267" s="8" t="s">
        <v>33</v>
      </c>
      <c r="H267" s="8" t="s">
        <v>22</v>
      </c>
      <c r="I267" s="8" t="s">
        <v>25</v>
      </c>
      <c r="J267" s="11" t="s">
        <v>222</v>
      </c>
      <c r="K267" s="8" t="s">
        <v>113</v>
      </c>
      <c r="L267" s="13">
        <v>-200.25013999999999</v>
      </c>
      <c r="M267" s="13">
        <v>-200.25013999999999</v>
      </c>
      <c r="N267" s="13">
        <v>-200.25013999999999</v>
      </c>
      <c r="O267" s="13">
        <v>0</v>
      </c>
      <c r="P267" s="13">
        <v>0</v>
      </c>
      <c r="Q267" s="13">
        <v>0</v>
      </c>
    </row>
    <row r="268" spans="1:17" ht="114" customHeight="1" x14ac:dyDescent="0.25">
      <c r="A268" s="4" t="s">
        <v>106</v>
      </c>
      <c r="B268" s="8" t="s">
        <v>114</v>
      </c>
      <c r="C268" s="8" t="s">
        <v>94</v>
      </c>
      <c r="D268" s="8" t="s">
        <v>107</v>
      </c>
      <c r="E268" s="8" t="s">
        <v>221</v>
      </c>
      <c r="F268" s="8" t="s">
        <v>104</v>
      </c>
      <c r="G268" s="8" t="s">
        <v>33</v>
      </c>
      <c r="H268" s="8" t="s">
        <v>22</v>
      </c>
      <c r="I268" s="8" t="s">
        <v>25</v>
      </c>
      <c r="J268" s="17" t="s">
        <v>222</v>
      </c>
      <c r="K268" s="8" t="s">
        <v>115</v>
      </c>
      <c r="L268" s="13">
        <v>-40.031849999999999</v>
      </c>
      <c r="M268" s="13">
        <v>-40.031849999999999</v>
      </c>
      <c r="N268" s="13">
        <v>-40.031849999999999</v>
      </c>
      <c r="O268" s="13">
        <v>0</v>
      </c>
      <c r="P268" s="13">
        <v>0</v>
      </c>
      <c r="Q268" s="13">
        <v>0</v>
      </c>
    </row>
    <row r="269" spans="1:17" ht="97.5" customHeight="1" x14ac:dyDescent="0.25">
      <c r="A269" s="4" t="s">
        <v>106</v>
      </c>
      <c r="B269" s="8" t="s">
        <v>125</v>
      </c>
      <c r="C269" s="8" t="s">
        <v>94</v>
      </c>
      <c r="D269" s="8" t="s">
        <v>107</v>
      </c>
      <c r="E269" s="8" t="s">
        <v>221</v>
      </c>
      <c r="F269" s="8" t="s">
        <v>104</v>
      </c>
      <c r="G269" s="8" t="s">
        <v>33</v>
      </c>
      <c r="H269" s="8" t="s">
        <v>22</v>
      </c>
      <c r="I269" s="8" t="s">
        <v>25</v>
      </c>
      <c r="J269" s="17" t="s">
        <v>222</v>
      </c>
      <c r="K269" s="8" t="s">
        <v>124</v>
      </c>
      <c r="L269" s="14">
        <v>-62.099670000000003</v>
      </c>
      <c r="M269" s="14">
        <v>-62.099670000000003</v>
      </c>
      <c r="N269" s="14">
        <v>-62.099670000000003</v>
      </c>
      <c r="O269" s="14">
        <v>0</v>
      </c>
      <c r="P269" s="14">
        <v>0</v>
      </c>
      <c r="Q269" s="14">
        <v>0</v>
      </c>
    </row>
    <row r="270" spans="1:17" ht="45" customHeight="1" x14ac:dyDescent="0.25">
      <c r="A270" s="18"/>
      <c r="B270" s="18"/>
      <c r="C270" s="18"/>
      <c r="D270" s="18"/>
      <c r="E270" s="18"/>
      <c r="F270" s="18"/>
      <c r="G270" s="18"/>
      <c r="H270" s="18"/>
      <c r="I270" s="18"/>
      <c r="J270" s="18"/>
      <c r="K270" s="15" t="s">
        <v>365</v>
      </c>
      <c r="L270" s="16">
        <f t="shared" ref="L270:Q270" si="101">L223+L13</f>
        <v>2357422.2481800001</v>
      </c>
      <c r="M270" s="16">
        <f t="shared" si="101"/>
        <v>1824144.6983700001</v>
      </c>
      <c r="N270" s="16">
        <f t="shared" si="101"/>
        <v>2447324.0337699996</v>
      </c>
      <c r="O270" s="16">
        <f t="shared" si="101"/>
        <v>2495499.0999999996</v>
      </c>
      <c r="P270" s="16">
        <f t="shared" si="101"/>
        <v>2331207</v>
      </c>
      <c r="Q270" s="16">
        <f t="shared" si="101"/>
        <v>2319892.2999999998</v>
      </c>
    </row>
    <row r="271" spans="1:17" ht="48" customHeight="1" x14ac:dyDescent="0.25">
      <c r="A271" s="27" t="s">
        <v>418</v>
      </c>
      <c r="B271" s="27"/>
      <c r="C271" s="27"/>
      <c r="D271" s="27"/>
      <c r="E271" s="27"/>
      <c r="F271" s="27"/>
      <c r="G271" s="27"/>
      <c r="H271" s="27"/>
      <c r="I271" s="27"/>
      <c r="J271" s="27"/>
      <c r="K271" s="27"/>
      <c r="L271" s="27"/>
      <c r="M271" s="27"/>
      <c r="N271" s="27"/>
      <c r="O271" s="27"/>
      <c r="P271" s="27"/>
      <c r="Q271" s="27"/>
    </row>
    <row r="274" spans="1:17" ht="18.75" x14ac:dyDescent="0.3">
      <c r="A274" s="28" t="s">
        <v>208</v>
      </c>
      <c r="B274" s="28"/>
      <c r="C274" s="28"/>
      <c r="D274" s="28"/>
      <c r="E274" s="28"/>
      <c r="F274" s="28"/>
      <c r="G274" s="28"/>
      <c r="H274" s="28"/>
      <c r="I274" s="28"/>
      <c r="J274" s="28"/>
      <c r="K274" s="28"/>
      <c r="L274" s="28"/>
      <c r="M274" s="28"/>
      <c r="N274" s="28"/>
      <c r="O274" s="28"/>
      <c r="P274" s="28"/>
      <c r="Q274" s="28"/>
    </row>
    <row r="276" spans="1:17" ht="18.75" x14ac:dyDescent="0.3">
      <c r="A276" s="3" t="s">
        <v>209</v>
      </c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5"/>
      <c r="M276" s="3"/>
      <c r="N276" s="3"/>
      <c r="O276" s="3"/>
      <c r="P276" s="29" t="s">
        <v>210</v>
      </c>
      <c r="Q276" s="29"/>
    </row>
    <row r="277" spans="1:17" ht="18.75" x14ac:dyDescent="0.3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</row>
    <row r="278" spans="1:17" ht="18.75" x14ac:dyDescent="0.3">
      <c r="A278" s="3" t="s">
        <v>211</v>
      </c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</row>
    <row r="279" spans="1:17" ht="18.75" x14ac:dyDescent="0.3">
      <c r="A279" s="3" t="s">
        <v>212</v>
      </c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</row>
  </sheetData>
  <autoFilter ref="A12:R271"/>
  <mergeCells count="22">
    <mergeCell ref="A271:Q271"/>
    <mergeCell ref="A274:Q274"/>
    <mergeCell ref="P276:Q276"/>
    <mergeCell ref="N10:N12"/>
    <mergeCell ref="O10:O12"/>
    <mergeCell ref="P10:P12"/>
    <mergeCell ref="Q10:Q12"/>
    <mergeCell ref="B11:B12"/>
    <mergeCell ref="C11:G11"/>
    <mergeCell ref="H11:I11"/>
    <mergeCell ref="M10:M12"/>
    <mergeCell ref="A10:A12"/>
    <mergeCell ref="B10:I10"/>
    <mergeCell ref="J10:J12"/>
    <mergeCell ref="K10:K12"/>
    <mergeCell ref="L10:L12"/>
    <mergeCell ref="F8:M8"/>
    <mergeCell ref="A3:Q3"/>
    <mergeCell ref="A4:Q4"/>
    <mergeCell ref="A5:Q5"/>
    <mergeCell ref="F6:M6"/>
    <mergeCell ref="F7:M7"/>
  </mergeCells>
  <pageMargins left="0.23622047244094491" right="0.15748031496062992" top="0.35433070866141736" bottom="0.15748031496062992" header="0.31496062992125984" footer="0.31496062992125984"/>
  <pageSetup paperSize="9" scale="5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на 1 января 2020 года</vt:lpstr>
      <vt:lpstr>'на 1 января 2020 года'!Заголовки_для_печати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Гриценко Марина Николаевна</dc:creator>
  <cp:lastModifiedBy>Гриценко Марина Николаевна</cp:lastModifiedBy>
  <cp:lastPrinted>2018-11-27T08:30:24Z</cp:lastPrinted>
  <dcterms:created xsi:type="dcterms:W3CDTF">2016-10-17T08:20:53Z</dcterms:created>
  <dcterms:modified xsi:type="dcterms:W3CDTF">2019-11-13T08:55:54Z</dcterms:modified>
</cp:coreProperties>
</file>