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200" windowHeight="11235" tabRatio="950" activeTab="0"/>
  </bookViews>
  <sheets>
    <sheet name="первоначальный" sheetId="1" r:id="rId1"/>
  </sheets>
  <definedNames>
    <definedName name="_xlnm.Print_Titles" localSheetId="0">'первоначальный'!$8:$8</definedName>
    <definedName name="_xlnm.Print_Area" localSheetId="0">'первоначальный'!$A$1:$L$1060</definedName>
  </definedNames>
  <calcPr fullCalcOnLoad="1"/>
</workbook>
</file>

<file path=xl/sharedStrings.xml><?xml version="1.0" encoding="utf-8"?>
<sst xmlns="http://schemas.openxmlformats.org/spreadsheetml/2006/main" count="1503" uniqueCount="716">
  <si>
    <t>4. Культура</t>
  </si>
  <si>
    <t>ВСЕГО:</t>
  </si>
  <si>
    <t>Реконструкция и строительство водопроводов</t>
  </si>
  <si>
    <t>Реконструкция и строительство объектов водоотведения</t>
  </si>
  <si>
    <t>Обеспечение земельных участков инженерной инфраструктурой</t>
  </si>
  <si>
    <t>Модернизация системы наружного освещения</t>
  </si>
  <si>
    <t>Территория (поселение)</t>
  </si>
  <si>
    <t>7.1</t>
  </si>
  <si>
    <t>7.2</t>
  </si>
  <si>
    <t>4.1</t>
  </si>
  <si>
    <t>5.1</t>
  </si>
  <si>
    <t>Развитие систем ливневой канализации</t>
  </si>
  <si>
    <t>6.1</t>
  </si>
  <si>
    <t>6.2</t>
  </si>
  <si>
    <t>3. Физическая культура и спорт</t>
  </si>
  <si>
    <t>Внебюджетные источники</t>
  </si>
  <si>
    <t>Всего</t>
  </si>
  <si>
    <t>Федеральный бюджет</t>
  </si>
  <si>
    <t>Краевой бюджет</t>
  </si>
  <si>
    <t>Местный бюджет</t>
  </si>
  <si>
    <t>Срок реализации, год</t>
  </si>
  <si>
    <t>Ответственный исполнитель</t>
  </si>
  <si>
    <t>Всего по программе</t>
  </si>
  <si>
    <t>Итого по разделу</t>
  </si>
  <si>
    <t>Объемы и источники финансирования, тыс.рублей</t>
  </si>
  <si>
    <t>№ п/п</t>
  </si>
  <si>
    <t>Наименование разделов, подразделов и мероприятий</t>
  </si>
  <si>
    <t>5.2</t>
  </si>
  <si>
    <t>5. Молодежная политика</t>
  </si>
  <si>
    <t>6. Топливно-энергетический комплекс</t>
  </si>
  <si>
    <t>4.2</t>
  </si>
  <si>
    <t>Нормативно-правовой документ</t>
  </si>
  <si>
    <t>1.1</t>
  </si>
  <si>
    <t>1.2</t>
  </si>
  <si>
    <t>3.1</t>
  </si>
  <si>
    <t>Коммунальное хозяйство, в том числе:</t>
  </si>
  <si>
    <t>Благоустройство, в том числе:</t>
  </si>
  <si>
    <t>ПЛАН</t>
  </si>
  <si>
    <t>10.1</t>
  </si>
  <si>
    <t>11.1</t>
  </si>
  <si>
    <t>12.1</t>
  </si>
  <si>
    <t>13.1</t>
  </si>
  <si>
    <t>13.2</t>
  </si>
  <si>
    <t>14.1</t>
  </si>
  <si>
    <t>7. Жилищно-коммунальное хозяйство</t>
  </si>
  <si>
    <t>сельские поселения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</si>
  <si>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</si>
  <si>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</si>
  <si>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</si>
  <si>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</si>
  <si>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</si>
  <si>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</si>
  <si>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</si>
  <si>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</si>
  <si>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</si>
  <si>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 Здравоохранение</t>
  </si>
  <si>
    <t>Приобретение движимого имущества стоимостью свыше 100 тысяч рублей  за единицу</t>
  </si>
  <si>
    <t xml:space="preserve">Оснащение оборудованием и мебелью амбулатории врача общей практики </t>
  </si>
  <si>
    <t xml:space="preserve">Строительство и реконструкция объектов учреждения здравоохранения </t>
  </si>
  <si>
    <t>Возмещение расходов за наем жилого помещения приглашенным специалистам, осуществляющих трудовую деятельность в летне-осенний период</t>
  </si>
  <si>
    <t>Повышение квалификации работников МБУЗ «ЦРБ МО ТР»</t>
  </si>
  <si>
    <t>Проведение предпроектных работ, изготовление проектно-сметной документации для строительства, проведения текущих и капитальных ремонтов объектов учреждения здравоохранения</t>
  </si>
  <si>
    <t>Приобретение и установка сплит-систем в МБУЗ «ЦРБ МО ТР»</t>
  </si>
  <si>
    <t>Оснащение оборудованием и мебелью объектов учреждения здравоохранения</t>
  </si>
  <si>
    <t>Проведение текущих и капитальных ремонтов объектов учреждения здравоохранения</t>
  </si>
  <si>
    <t>2. Образование</t>
  </si>
  <si>
    <t>на 2018-2020 годы</t>
  </si>
  <si>
    <t>Темрюкское городское поселение</t>
  </si>
  <si>
    <t>Ремонт, капитальный ремонт канализационных сетей  на территории Темрюкского городского поселения Темрюкского района</t>
  </si>
  <si>
    <t>7.3</t>
  </si>
  <si>
    <t>Модернизация существующей системы газоснабжения на территории Темрюкского городского поселения Темрюкского района</t>
  </si>
  <si>
    <t xml:space="preserve">Проектирование и строительство инженерных сетей "Микрорайон "Левобережный" </t>
  </si>
  <si>
    <t>МП "Развитие сельского хозяйства в Темрюкском районе"</t>
  </si>
  <si>
    <t>Капитальный ремонт здания МБУК "РДК", расположенного по адресу: г. Темрюк, ул. Ленина, 29</t>
  </si>
  <si>
    <t>Администрация муниципального образования Темрюкский район</t>
  </si>
  <si>
    <t>МП МОТР "Развитие культуры Темрюкского района"</t>
  </si>
  <si>
    <t>Капитальный ремонт фасада МБУ ДО ДШИ пос. Юбилейный, расположенный по адресу: пос.Юбилейный, ул.Ленина, 19а</t>
  </si>
  <si>
    <t>4.3</t>
  </si>
  <si>
    <t>Благоустройство территории МБУ ДО ДШИ пос. Юбилейный, расположенный по адресу: пос.Юбиленый, ул.Ленина, 19а</t>
  </si>
  <si>
    <t>4.4</t>
  </si>
  <si>
    <t>Обустройство здания для маломобильных групп населения МБУ ДО ДШИ пос. Юбилейный, пос.Юбилейный, ул. Ленина, 19а</t>
  </si>
  <si>
    <t>4.5</t>
  </si>
  <si>
    <t>Приобретение помещений с земельным участком для МБУ ДО ДШИ ст-цы Старотитаровской</t>
  </si>
  <si>
    <t>4.6</t>
  </si>
  <si>
    <t>Приобретение подъемника для инвалидов МБУ ДО ДШИ г. Темрюка, расположенный по адресу: г.Темрюк, ул.Кирова, 6</t>
  </si>
  <si>
    <t>4.7</t>
  </si>
  <si>
    <t>4.8</t>
  </si>
  <si>
    <t>Капитальный ремонт электропроводки МБУ ДО ДШИ пос. Юбилейный, расположенный по адресу: пос.Юбилейный, ул.Ленина, 19а</t>
  </si>
  <si>
    <t>4.9</t>
  </si>
  <si>
    <t>Обустройство для маломобильных групп населения МБУ ДО ДШИ ст-цы Старотитаровской, расположенный по адресу: ст-ца Старотитаровская, пер.Почтовый, 11</t>
  </si>
  <si>
    <t>4.10</t>
  </si>
  <si>
    <t>Обустройство для маломобильных групп населения МБУ ДО ДШИ ст-цы Старотитаровской в пос. Сенной, расположенный по адресу: пос. Сенной, ул.Кулакова, 31а</t>
  </si>
  <si>
    <t>4.11</t>
  </si>
  <si>
    <t>Капитальный ремонт полов в хореографии МБУ ДО ДШИ ст-цы Старотитаровской, расположенный по адресу: ст-ца Старотитаровская, пер.Почтовый, 11</t>
  </si>
  <si>
    <t>4.12</t>
  </si>
  <si>
    <t>Капитальный ремонт здания МБУ ДО ДШИ ст-цы Старотитаровской в пос. Сенной, расположенный по адресу: пос. Сенной, ул. Кулакова, 31а</t>
  </si>
  <si>
    <t>4.13</t>
  </si>
  <si>
    <t>Благоустройство территории МБУ ДО ДШИ г.Темрюка, расположенный по адресу: г.Темрюк, ул.Кирова, 6</t>
  </si>
  <si>
    <t>4.14</t>
  </si>
  <si>
    <t>Капитальный ремонт внутренней электропроводки МБУ ДО ДШИ г.Темрюка, расположенный по адресу: г.Темрюк, ул.Кирова, 6</t>
  </si>
  <si>
    <t>4.15</t>
  </si>
  <si>
    <t>Обустройство для маломобильных групп населения МБУК "Межпоселенческая библиотека", расположенный по адресу: г. Темрюк, ул. Ленина, 88</t>
  </si>
  <si>
    <t>4.16</t>
  </si>
  <si>
    <t>Текущий ремонт читального зала МБУК "Межпоселенческая библиотека", расположенный по адресу: г. Темрюк, ул. Ленина, 88</t>
  </si>
  <si>
    <t>4.17</t>
  </si>
  <si>
    <t>Обустройство для маломобильных групп населения МБУ ДО ДШИ г.Темрюка, расположенный по адресу: г.Темрюк, ул.Кирова, 6</t>
  </si>
  <si>
    <t>4.18</t>
  </si>
  <si>
    <t>Обустройство для маломобильных групп населения МБУ ДО ДШИ ст-цы Тамань, расположенный по адресу: ст-ца Тамань, ул.К.Маркса, 176</t>
  </si>
  <si>
    <t>4.19</t>
  </si>
  <si>
    <t>Капитальный ремонт фасада МБУ ДО ДШИ ст-цы Тамань, расположенный по адресу: ст-ца Тамань, ул.К.Маркса, 176</t>
  </si>
  <si>
    <t>4.20</t>
  </si>
  <si>
    <t xml:space="preserve">Изготовление проектно-сметной документации на капитальный ремонт здания СДК пос.Ильич </t>
  </si>
  <si>
    <t>Запорожское сельское поселение</t>
  </si>
  <si>
    <t>4.21</t>
  </si>
  <si>
    <t>Капитальный ремонт здания СДК пос. Ильич, расположенного по адресу: пос. Ильич, ул.Южакова,1</t>
  </si>
  <si>
    <t>4.22</t>
  </si>
  <si>
    <t>Капитальный ремонт помещений СДК пос. Виноградный, расположенный по адресу: ул Ленина, 9а</t>
  </si>
  <si>
    <t>Вышестеблиевское сельское поселение</t>
  </si>
  <si>
    <t>МП "Развитие культуры Вышестеблиевского сельского поселения Темрюкского района"</t>
  </si>
  <si>
    <t>4.23</t>
  </si>
  <si>
    <t>Проектирование и капитальный ремон СДК х.Белый, расположенный по адресу: х.Белый, пер. Садовый, 7</t>
  </si>
  <si>
    <t>Краснострельское сельское поселение</t>
  </si>
  <si>
    <t>МП "Развитие культуры Краснострельского сельского поселения Темрюкского района"</t>
  </si>
  <si>
    <t>4.24</t>
  </si>
  <si>
    <t>Проектирование и проведение работ по газоснабжению и теплоснабжению СДК по. Стрелка, расположенного по адресу: Ленина, 11а</t>
  </si>
  <si>
    <t>4.25</t>
  </si>
  <si>
    <t>Капитальный ремонт фасада СДК пос. Приморский, расположенный по адресу: пос. Приморский, ул.Ленина, 7</t>
  </si>
  <si>
    <t>Сенное сельское поселение</t>
  </si>
  <si>
    <t>МП "Развитие культуры Сенного сельского поселения Темрюкского района"</t>
  </si>
  <si>
    <t>4.26</t>
  </si>
  <si>
    <t>Капитальный ремонт зрительного зала СДК пос. Приморский, расположенный по адресу: пос.Приморский, ул.Ленина,7</t>
  </si>
  <si>
    <t>4.27</t>
  </si>
  <si>
    <t>Капитальный ремонт входной группы СДК ст-цы Голубицкой, расположенный по адресу: ст-ца Голубицкая, ул. Красная, 108</t>
  </si>
  <si>
    <t>Голубицкое сельское поселение</t>
  </si>
  <si>
    <t>4.28</t>
  </si>
  <si>
    <t>Изготовление проектно-сметной документации и проведение капитального ремонта кровли СДК ст-цы Ахтанизовской, расположенный по адресу: ст-ца Ахтанизовская, ул.Красная, 25</t>
  </si>
  <si>
    <t>Ахтанизовское сельское поселение</t>
  </si>
  <si>
    <t>ГП КК "Развитие культуры", МП "Развитие культуры Ахтанизовского сельского поселения Темрюкского района"</t>
  </si>
  <si>
    <t>4.29</t>
  </si>
  <si>
    <t>Приобретение сценического оборудования и видеопроекционного оборудования в зрительный зал ДК, расположенного по адресу: г.Темрюк, ул.27 Сентября, 188/1</t>
  </si>
  <si>
    <t>4.30</t>
  </si>
  <si>
    <t>Капиатльный ремонт зрительного зала СДК пос. Таманский, расположенный по адресу: пос. Таманский, ул.Ленина,14</t>
  </si>
  <si>
    <t>Новотоманское сельское поселение</t>
  </si>
  <si>
    <t>4.31</t>
  </si>
  <si>
    <t>Установка противопожарного снабжения здания Дома Культуры, изготовление проектно-сметной документации и установки эвакуационного освещения в здании Дома Культуры, проект документации по газифицированию сельской библиотеки</t>
  </si>
  <si>
    <t>Старотитаровское сельское поселение</t>
  </si>
  <si>
    <t xml:space="preserve">МП "Развитие культуры  Старотитаровского сельского поселения Темрюкского района" </t>
  </si>
  <si>
    <t>4.32</t>
  </si>
  <si>
    <t>Приобретение кресел для зрительного зала (балкон), приобретение звукоусилительного оборудования, сценического видеопроекционного оборудования, системы кондиционирования для зрительного зала</t>
  </si>
  <si>
    <t>МП "Программа реализации государственной молодежной политики в Темрюкском районе"</t>
  </si>
  <si>
    <t>Поддержка  интеллектуального, творческого развития молодежи</t>
  </si>
  <si>
    <t>5.3</t>
  </si>
  <si>
    <t>Поддержка  развития молодежного туризма и спорта</t>
  </si>
  <si>
    <t>5.4</t>
  </si>
  <si>
    <t>Поддержка деятельности молодежных движений, объединений и организаций</t>
  </si>
  <si>
    <t>5.5</t>
  </si>
  <si>
    <t>Профилактика зависимостей, экстримизма, безнадзорности и правонарушений в молодежной среде</t>
  </si>
  <si>
    <t>5.6</t>
  </si>
  <si>
    <t>Поддержка молодежного предпринимательства и содействие занятости молодежи</t>
  </si>
  <si>
    <t>5.7</t>
  </si>
  <si>
    <t>Информационное обеспечение реализации молодежной политики</t>
  </si>
  <si>
    <t>5.8</t>
  </si>
  <si>
    <t>Молодежный отдых и оздоровление</t>
  </si>
  <si>
    <t>5.9</t>
  </si>
  <si>
    <t>Организационное и методическое обеспечение реализации молодежной политики</t>
  </si>
  <si>
    <t>Обеспечение земельного участка инженерной инфраструктурой в целях жилищного строительства</t>
  </si>
  <si>
    <t>Разработка проектно-сметной документации по обеспечению земельного участка, выделенного для многодетных семей, инженерной инфраструктурой в целях жилищного строительства в станице Ахтанизовская, Темрюкского района</t>
  </si>
  <si>
    <t>Развитие систем наружного освещения в Ахтанизовском сельском поселении</t>
  </si>
  <si>
    <t>Развитие систем ливневой канализации в Ахтанизовском сельском поселении</t>
  </si>
  <si>
    <t>Проектирование и строительство водопроводной сети в Ахтанизовском сельском поселении</t>
  </si>
  <si>
    <t>Разработка проектно-сметной документации по газификации Ахтанизовского сельского поселения</t>
  </si>
  <si>
    <t>Газификация Ахтанизовского сельского поселения</t>
  </si>
  <si>
    <t xml:space="preserve">Капитальный ремонт и ремонт автомобильных дорог общего пользования местного значения </t>
  </si>
  <si>
    <t>Замена светильников наружного освещения</t>
  </si>
  <si>
    <t>Реконструкция водопровода ул.Набережная п. Ильич</t>
  </si>
  <si>
    <t>Проектирование и строительство спортивной плащадки с зоной уличных тренажеров х.Белый</t>
  </si>
  <si>
    <t>6.3</t>
  </si>
  <si>
    <t>6.4</t>
  </si>
  <si>
    <t>Проектирование и строительство газоснабжения ул.Таманской пос.Стрелка. Распределительный газопровод низкого давления</t>
  </si>
  <si>
    <t>МП "Развитие здравоохранения в Темрюкском районе"</t>
  </si>
  <si>
    <t>МП "Развитие образования в Темрюкском районе"</t>
  </si>
  <si>
    <t>3.2</t>
  </si>
  <si>
    <t>3.3</t>
  </si>
  <si>
    <t>4.33</t>
  </si>
  <si>
    <t>Прохождение государственной экспертизы проектно-сметной документации (ПСД) на капитальный ремонт СДК п.Кучугуры</t>
  </si>
  <si>
    <t xml:space="preserve">МП "Развитие культуры  Фонталовского сельского поселения Темрюкского района" </t>
  </si>
  <si>
    <t>4.34</t>
  </si>
  <si>
    <t>Капитальный ремонт СДК п.Кучугуры</t>
  </si>
  <si>
    <t>Фонталовское сельское поселение</t>
  </si>
  <si>
    <t>7.1.1</t>
  </si>
  <si>
    <t>Итого по подразделу</t>
  </si>
  <si>
    <t>Строительство водопровода по  ул.Победы и ул.Ленина в пос.Стрелка</t>
  </si>
  <si>
    <t>Проектирование и строительство водоснабжения ул.Лесная, ул.Светлая и ул.Азовская в пос. Стрелка</t>
  </si>
  <si>
    <t>Новотаманское сельское поселение</t>
  </si>
  <si>
    <t>Развитие водоснабжения  (проектирование, строительство)</t>
  </si>
  <si>
    <t>Развитие водоснабжения населения в Таманском сельском поселении Темрюкского района</t>
  </si>
  <si>
    <t>Таманское сельское поселение</t>
  </si>
  <si>
    <t>Развитие систем ливневой канализации в ст-це Тамань, Темрюкский район</t>
  </si>
  <si>
    <t>Ремонт сетей уличного освещения</t>
  </si>
  <si>
    <t>Курчанское сельское поселение</t>
  </si>
  <si>
    <t>Реконструкция (ремонт) уличного освещения</t>
  </si>
  <si>
    <t xml:space="preserve">Реконструкция уличного освещения </t>
  </si>
  <si>
    <t>Развитие систем наружного освещения в Таманском сельском поселении, Темрюкский район</t>
  </si>
  <si>
    <t>7.1.1.1</t>
  </si>
  <si>
    <t>7.1.1.2</t>
  </si>
  <si>
    <t>7.1.1.3</t>
  </si>
  <si>
    <t>7.1.1.4</t>
  </si>
  <si>
    <t>7.1.1.5</t>
  </si>
  <si>
    <t>7.1.1.6</t>
  </si>
  <si>
    <t>7.1.1.7</t>
  </si>
  <si>
    <t>7.1.1.8</t>
  </si>
  <si>
    <t>7.1.1.9</t>
  </si>
  <si>
    <t>7.1.1.10</t>
  </si>
  <si>
    <t>7.1.2</t>
  </si>
  <si>
    <t>7.1.2.1</t>
  </si>
  <si>
    <t>7.1.2.2</t>
  </si>
  <si>
    <t>7.1.3</t>
  </si>
  <si>
    <t>7.1.3.1</t>
  </si>
  <si>
    <t>7.1.3.2</t>
  </si>
  <si>
    <t>7.2.1</t>
  </si>
  <si>
    <t>7.2.2</t>
  </si>
  <si>
    <t>7.2.3</t>
  </si>
  <si>
    <t>7.2.4</t>
  </si>
  <si>
    <t>7.2.5</t>
  </si>
  <si>
    <t>7.2.6</t>
  </si>
  <si>
    <t>7.2.7</t>
  </si>
  <si>
    <t>7.3.1</t>
  </si>
  <si>
    <t>7.3.1.1</t>
  </si>
  <si>
    <t>7.3.1.2</t>
  </si>
  <si>
    <t>7.3.1.3</t>
  </si>
  <si>
    <t>7.3.1.4</t>
  </si>
  <si>
    <t>7.3.1.5</t>
  </si>
  <si>
    <t>7.3.1.6</t>
  </si>
  <si>
    <t>7.3.1.7</t>
  </si>
  <si>
    <t>7.3.1.8</t>
  </si>
  <si>
    <t>7.1.2.3</t>
  </si>
  <si>
    <t>7.1.1.12</t>
  </si>
  <si>
    <t>7.1.1.13</t>
  </si>
  <si>
    <t>7.1.1.14</t>
  </si>
  <si>
    <t>Бурение 3-х скважин за б/о Северянка</t>
  </si>
  <si>
    <t>Ремонт скважин №2, 3, 4 ,9</t>
  </si>
  <si>
    <t>Капитальный ремонт и ремонт автомобильных дорог общего пользования местного значения</t>
  </si>
  <si>
    <t>МП «Развитие сети автомобильных дорог Голубицкого сельского поселения Темрюкского района»</t>
  </si>
  <si>
    <t>Ремонт дорог общего пользования</t>
  </si>
  <si>
    <t xml:space="preserve">Безопасность дорожного движения </t>
  </si>
  <si>
    <t xml:space="preserve">МП «Капитальный ремонт и ремонт автомобильных дорог на территории Фонталовского сельского поселения Темрюкского района на 2018 год» </t>
  </si>
  <si>
    <t xml:space="preserve">Капитальный ремонт и ремонт автомобильных дорог общего пользования </t>
  </si>
  <si>
    <t>7.2.8</t>
  </si>
  <si>
    <t>Подготовка и утверждение документации по планировке территории в целях жилищного строительства</t>
  </si>
  <si>
    <t>7.2.9</t>
  </si>
  <si>
    <t>Разработка ПСД по обеспечению земельных участков выделенных для многодетных семей, инженерной инфраструктурой в целях жилищного строительства</t>
  </si>
  <si>
    <t>7.2.10</t>
  </si>
  <si>
    <t>Доработка ПСД по обеспечению земельных участков выделенных для многодетных семей, инженерной инфраструктурой в целях жилищного строительства</t>
  </si>
  <si>
    <t>7.2.11</t>
  </si>
  <si>
    <t>Строительство сетей инженерной инфраструктуры</t>
  </si>
  <si>
    <t>8.1</t>
  </si>
  <si>
    <t>8.2</t>
  </si>
  <si>
    <t>3.4</t>
  </si>
  <si>
    <t>3.5</t>
  </si>
  <si>
    <t>Отдел по делам молодежи администрации муниципального образования Темрюкский район</t>
  </si>
  <si>
    <t>Управление сельского хозяйства и перерабатывающей промышленности администрации муниципального образования Темрюкский район</t>
  </si>
  <si>
    <t>Управление культуры администрации муниципального образования Темрюкский район, директор МБУ ДОУ ДШИ пос.Юбилейный</t>
  </si>
  <si>
    <t>Управление культуры администрации муниципального образования Темрюкский район, директор МБУК "РДК"</t>
  </si>
  <si>
    <t>Управление культуры администрации муниципального образования Темрюкский район</t>
  </si>
  <si>
    <t>Управление культуры администрации муниципального образования Темрюкский район, директор МБУ ДО ДШИ г. Темрюка</t>
  </si>
  <si>
    <t>Управление культуры администрации муниципального образования Темрюкский район, директор МБУ ДО ДШИ ст.Старотитаровской</t>
  </si>
  <si>
    <t>Управление культуры администрации муниципального образования Темрюкский район, директор МБУ ДО ДШИ г.Темрюка</t>
  </si>
  <si>
    <t>Управление культуры администрации муниципального образования Темрюкский район, директор МБУК "Межпоселенческая библиотека"</t>
  </si>
  <si>
    <t>Управление культуры администрации муниципального образования Темрюкский район, директор МБУ ДО ДШИ ст.Тамань</t>
  </si>
  <si>
    <t>ГП КК "Развитие культуры" МП "Развитие культуры Голубицкого сельского поселения Темрюкского района"</t>
  </si>
  <si>
    <t>ГП КК "Развитие культуры", МП "Развитие культуры Темрюкского городского поселения Темрюкского района"</t>
  </si>
  <si>
    <t>ГП КК "Развитие культуры", МП "Развитие культуры Новотаманское сельского поселения Темрюкского района"</t>
  </si>
  <si>
    <t xml:space="preserve">ГП КК "Развитие культуры", МП "Развитие культуры  Фонталовского сельского поселения Темрюкского района" </t>
  </si>
  <si>
    <t xml:space="preserve">Инженерно-геологические изыскания топографо-геодезические работы по объекту «Водно-спортивная гребная база» расположенная по адресу:г. Темрюк ул. Холодова, 15 и государственная экспертиза проектов «Капитальный ремонт системы отопления, водоснабжения, и электроснабжения здания МБУ ДО ДЮСШ «Виктория» в      ст-ца Голубицкая, по ул. Курортная д. 106» и «Строительство транспортабельной котельной установки - 1260 кВт для здания спортзала располо-женного  по адресу  ул. Курортная д.106, ст-ца Голубицкая, Темрюкского района
</t>
  </si>
  <si>
    <t>Отдел по физической культуре и спорту администрации муниципального образования Темрюкский район</t>
  </si>
  <si>
    <t>Ремонт спортивного зала в спортивном комплексе МБУ ФОСК "Виктория"</t>
  </si>
  <si>
    <t xml:space="preserve">МП «Обеспечение и развитие физической культуры и спорта в Темрюкском районе» </t>
  </si>
  <si>
    <t>МП "Развитие физической культуры и массового спорта в Ахтанизовском сельском поселении Темрюкского района"</t>
  </si>
  <si>
    <t>МП "Развитие массового спорта в Краснострельском сельском поселении Темрюкского района"</t>
  </si>
  <si>
    <t>Отдел по социально-трудовым отношениям и вопросам здравоохранения администрации муниципального образования Темрюкский район</t>
  </si>
  <si>
    <t xml:space="preserve">Возмещение расходов за наем жилого помещения приглашенным врачам специалиста и другим высококвали- фицированным специалистам, а также специалистам со средним профессиональным (медицинским) образованием (фельдшер), приглашенным для осуществления трудовой деятельности на Темрюкской станции скорой медицинской помощи или ее отделениях
</t>
  </si>
  <si>
    <t xml:space="preserve">Предоставление компенсационных выплат на возмещение расходов по оплате отопления и освещения отдельным категориям граждан, работающим и проживающим в сельских населенных пунктах  
</t>
  </si>
  <si>
    <t>Предоставление субсидии на приобретение оборудования и имущества для нужд МУП "Универсал"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</si>
  <si>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</t>
  </si>
  <si>
    <t>МП "Экологическое оздоровление территории муниципального образования Темрюкский район"</t>
  </si>
  <si>
    <t>Предоставление молодым семьям, признанных в установленном порядке нуждающимися в улучшении жилищных условий, социальных выплат на приобретение жилья или строительство жилого дома</t>
  </si>
  <si>
    <t>Муниципальное образование Темрюкский район</t>
  </si>
  <si>
    <t>МП «Обеспечение жильем молодых семей на территории муниципального образования  Темрюкский район»</t>
  </si>
  <si>
    <t>Приобретение жилья для детей-сирот и детей, оставшихся без попечения родителей, лиц из числа детей-сирот и детей, оставшихся без попечения родителей</t>
  </si>
  <si>
    <t>Управление имущественных и земельных отношений администрации муниципального образования Темрюкский район</t>
  </si>
  <si>
    <t>МП "Управление и контроль за муниципальным имуществом и земельными ресурсами на территории муниципального образования Темрюкский район"</t>
  </si>
  <si>
    <t>Приобретение жилья в муниципальном образовании Темрюкский район для кадрового состава муниципальных учреждений</t>
  </si>
  <si>
    <t>Приобретение  оборудования, в том числе свыше 100 тысяч рублей (лодка и 20 лодочных мотора)</t>
  </si>
  <si>
    <t>МБУ "Аварийно-спасательный отряд Темрюкского района" муниципального образования Темрюкский район</t>
  </si>
  <si>
    <t>МП "Обеспечение безопасности населения в Темрюкском районе"</t>
  </si>
  <si>
    <t>Подготовка проектов внесения изменений в Генеральные планы сельских поселений, в том числе:</t>
  </si>
  <si>
    <t>МП "Подготовка градостроительной и землеустроительной документации на территории муниципального образования Темрюкский район"</t>
  </si>
  <si>
    <t>Подготовка проекта внесения изменений в Генеральный план Ахтанизовского сельского поселения</t>
  </si>
  <si>
    <t>Ахтанизовское сельское поселений</t>
  </si>
  <si>
    <t>Подготовка проекта внесения изменений в Генеральный план Вышестеблиевского сельского поселения</t>
  </si>
  <si>
    <t>Подготовка проекта внесения изменений в Генеральный план Голубицкого сельского поселения</t>
  </si>
  <si>
    <t>Подготовка проекта внесения изменений в Генеральный план Запорожского сельского поселения</t>
  </si>
  <si>
    <t>Подготовка проекта внесения изменений в Генеральный план Краснострельского сельского поселения</t>
  </si>
  <si>
    <t>Подготовка проекта внесения изменений в Генеральный план Курчанского сельского поселения</t>
  </si>
  <si>
    <t>Подготовка проекта внесения изменений в Генеральный план Новотаманского сельского поселения</t>
  </si>
  <si>
    <t>Подготовка проекта внесения изменений в Генеральный план Сенного сельского поселения</t>
  </si>
  <si>
    <t>Подготовка проекта внесения изменений в Генеральный план Старотитаровского сельского поселения</t>
  </si>
  <si>
    <t>Подготовка проекта внесения изменений в Генеральный план Таманского сельского поселения</t>
  </si>
  <si>
    <t>Подготовка проекта внесения изменений в Генеральный план Фонталовского сельского поселения</t>
  </si>
  <si>
    <t>Подготовка проектов внесения изменений в Правила землепользования и застройки сельских поселений, в том числе:</t>
  </si>
  <si>
    <t>Подготовка проекта внесения изменений в Правила землепользования и застройки Ахтанизовского сельского поселения</t>
  </si>
  <si>
    <t>Подготовка проекта внесения изменений в Правила землепользования и застройки Вышестеблиевского сельского поселения</t>
  </si>
  <si>
    <t>Подготовка проекта внесения изменений в Правила землепользования и застройки Голубицкого сельского поселения</t>
  </si>
  <si>
    <t>Подготовка проекта внесения изменений в Правила землепользования и застройки Запорожского сельского поселения</t>
  </si>
  <si>
    <t>Подготовка проекта внесения изменений в Правила землепользования и застройки Краснострельского сельского поселения</t>
  </si>
  <si>
    <t>Подготовка проекта внесения изменений в Правила землепользования и застройки Курчанского сельского поселения</t>
  </si>
  <si>
    <t>Подготовка проекта внесения изменений в Правила землепользования и застройки Новотаманского сельского поселения</t>
  </si>
  <si>
    <t>Подготовка проекта внесения изменений в Правила землепользования и застройки Сенного сельского поселения</t>
  </si>
  <si>
    <t>Подготовка проекта внесения изменений в Правила землепользования и застройки Старотитаровского сельского поселения</t>
  </si>
  <si>
    <t>Подготовка проекта внесения изменений в Правила землепользования и застройки Таманского сельского поселения</t>
  </si>
  <si>
    <t>Подготовка проекта внесения изменений в Правила землепользования и застройки Фонталовского сельского поселения</t>
  </si>
  <si>
    <t>Управление архитектуры и градостроительства администрации муниципального образования Темрюкский район</t>
  </si>
  <si>
    <t>Строительство школы на 1100 мест в г. Темрюке, по ул. Юбилейной</t>
  </si>
  <si>
    <t>Управление капитального строительства и ТЭК администрация муниципального образования Темрюкский район</t>
  </si>
  <si>
    <t>6.5</t>
  </si>
  <si>
    <t>Строительство газопровода высокого и низкого давления и ШГРП на территории Темрюкского городского поселения Темрюкского района</t>
  </si>
  <si>
    <t>МП Темрюкского городского поселения Темрюкского района "Развитие газоснабжения"</t>
  </si>
  <si>
    <t>МП "Развитие инженерной инфраструктуры в Краснострельском сельском поселении Темрюкского района на 2018 год"</t>
  </si>
  <si>
    <t>6.6</t>
  </si>
  <si>
    <t>Газификация западного микрорайона в ст-це Курчанской Темрюкского района</t>
  </si>
  <si>
    <t>МП "Газификация Курчанского сельского поселения Темрюкского района на 2016-2018 годы"</t>
  </si>
  <si>
    <t>6.7</t>
  </si>
  <si>
    <t xml:space="preserve">Разработка проектно-сметной документации и строительство межпоселенческого газопровода высокого давления в обход хут. Коржевского Славянского района </t>
  </si>
  <si>
    <t>МП "Комплексное развитие Темрюкского района в сфере строительства"</t>
  </si>
  <si>
    <t>Газификация Таманского сельского поселения, Темрюкский район</t>
  </si>
  <si>
    <t xml:space="preserve">Таманское сельское поселение </t>
  </si>
  <si>
    <t>Строительство газопроводов в Таманском сельском поселении Темрюкского района</t>
  </si>
  <si>
    <t>6.8</t>
  </si>
  <si>
    <t>6.9</t>
  </si>
  <si>
    <t>6.10</t>
  </si>
  <si>
    <t>Строительство подводящего газопровода пос. Веселовка</t>
  </si>
  <si>
    <t xml:space="preserve">Новотаманское сельское поселение </t>
  </si>
  <si>
    <t>8. Капитальный и текущий ремонт административных зданий</t>
  </si>
  <si>
    <t>9. Дорожное хозяйство</t>
  </si>
  <si>
    <t>10. Архитектура и градостроительство</t>
  </si>
  <si>
    <t>11. Развитие агропромышленного комплекса</t>
  </si>
  <si>
    <t>12. Предупреждение ЧС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</si>
  <si>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</si>
  <si>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</si>
  <si>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</si>
  <si>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</si>
  <si>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</si>
  <si>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</si>
  <si>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</si>
  <si>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</si>
  <si>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</si>
  <si>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</si>
  <si>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</si>
  <si>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10.2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</si>
  <si>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</si>
  <si>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</si>
  <si>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</si>
  <si>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</si>
  <si>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</si>
  <si>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</si>
  <si>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</si>
  <si>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</si>
  <si>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</si>
  <si>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</si>
  <si>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</si>
  <si>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Управление капитального строительства и ТЭК администрации муниципального образования Темрюкский район</t>
  </si>
  <si>
    <t xml:space="preserve"> МП "Комплексное развитие Темрюкского района в сфере строительства"</t>
  </si>
  <si>
    <t>Капитальный и текущий ремонт административных зданий; инженерных коммуникаций гаражей и благоустройство территории (с изготовлением проектно-сметной документации и проведение государственной экспертизы) администрации муниципального образования Темрюкский район</t>
  </si>
  <si>
    <t>13. Доступная среда для инвалидов и других маломобильных групп населения</t>
  </si>
  <si>
    <t>14. Экологическое оздоровление</t>
  </si>
  <si>
    <t>15. Развитие экономики</t>
  </si>
  <si>
    <t>16. Обеспечение доступности жилья</t>
  </si>
  <si>
    <t>16.1</t>
  </si>
  <si>
    <t>16.2</t>
  </si>
  <si>
    <t>16.3</t>
  </si>
  <si>
    <t>Строительство молодежного рекреационного центра в пос. Кучугуры</t>
  </si>
  <si>
    <t>отдел инвестиционного развития, малого бизнеса и промышленности</t>
  </si>
  <si>
    <t>ООО "РеалКомПортал"</t>
  </si>
  <si>
    <t>Строительство туристического экспозиционного центра</t>
  </si>
  <si>
    <t>Иорданян Тигран Мясникович</t>
  </si>
  <si>
    <t>13.3</t>
  </si>
  <si>
    <t>Строительство МПК ООО "КГС - МОЛ" в порту Темрюк</t>
  </si>
  <si>
    <t>ЗАО "Кубаньгрузсервис"</t>
  </si>
  <si>
    <t>13.4</t>
  </si>
  <si>
    <t>Строительство зернового терминального комплекса в порту Тамань</t>
  </si>
  <si>
    <t>ООО "Зерновой терминальный комплекс"</t>
  </si>
  <si>
    <t>13.5</t>
  </si>
  <si>
    <t>Строительство Таманского терминала навалочных грузов</t>
  </si>
  <si>
    <t>ООО "ОТЭКО-Портсервис"</t>
  </si>
  <si>
    <t>13.6</t>
  </si>
  <si>
    <t>Строительство перегрузочного комплекса генеральных грузов открытого и крытого хранения в порту Кавказ</t>
  </si>
  <si>
    <t>ЗАО "ЛадаГеленджикТранс"</t>
  </si>
  <si>
    <t>13.7</t>
  </si>
  <si>
    <t>Строительство жилого микрорайона в ст-це Тамань</t>
  </si>
  <si>
    <t>ЗАО "Таманьнефтегаз"</t>
  </si>
  <si>
    <t>13.8</t>
  </si>
  <si>
    <t>Строительство перегрузочного комплекса сырой нефти и нефтепродуктов в районе мыса Железный Рог</t>
  </si>
  <si>
    <t>ООО "Союзресурс Кубань"</t>
  </si>
  <si>
    <t>13.9</t>
  </si>
  <si>
    <t>Комплексная застройка территории "Янтарный берег"</t>
  </si>
  <si>
    <t>ООО "Кастом Кэпитал Групп"</t>
  </si>
  <si>
    <t>13.10</t>
  </si>
  <si>
    <t>Строительство санаторно-оздоровительсного комплекса "Дельфин"</t>
  </si>
  <si>
    <t>ЗАО УДОЛ "Энергетик"</t>
  </si>
  <si>
    <t>13.11</t>
  </si>
  <si>
    <t>Строительство малоэтажного комплекса "Три моря"</t>
  </si>
  <si>
    <t>ООО "Тринфико Девелопмент"</t>
  </si>
  <si>
    <t>13.12</t>
  </si>
  <si>
    <t>Строительство автомобильного терминала</t>
  </si>
  <si>
    <t>ООО "Рольф Лоджистик", ООО "Темрюкский автомобильный терминал"</t>
  </si>
  <si>
    <t>13.13</t>
  </si>
  <si>
    <t>Строительство тепличного комплекса</t>
  </si>
  <si>
    <t>ООО "Грин Хаус Юг"</t>
  </si>
  <si>
    <t>13.14</t>
  </si>
  <si>
    <t>Реконструкция винзавода и закладка виноградников на 315 га.</t>
  </si>
  <si>
    <t>ООО Винодельня "Юбилейная"</t>
  </si>
  <si>
    <t>13.15</t>
  </si>
  <si>
    <t>Строительства перевалочной базы и крупногабаритных и тяжеловесных грузов (КТГ)</t>
  </si>
  <si>
    <t>Строительство жилого комплекса из 8-ми и 5-ти этажных домов в г.Темрюке</t>
  </si>
  <si>
    <t>ООО "Грин Хаус Эко"</t>
  </si>
  <si>
    <t>Строительство объекта придорожного сервиса, в том числе кафе</t>
  </si>
  <si>
    <t>ИП Емельянова Викторич Ивановна</t>
  </si>
  <si>
    <t>Строительство малоэтажных коттеджей, гостиничных домов, бунгала с элементами курортной инфраструктуры в пос. Гарькуша</t>
  </si>
  <si>
    <t>ИП Климов Константин Игоревич</t>
  </si>
  <si>
    <t>Строительство транспортного перехода через Керченский пролив</t>
  </si>
  <si>
    <t>ФКУ "Управление федеральных автомобильных дорог "Тамань"</t>
  </si>
  <si>
    <t>Строительство двух многофункциональных зон дорожного сервиса на участках км 25+400 (слева) и км 26+400 (справа) подъезда от автомобильной дороги М-25 Новороссийск - Керченский пролив к городу Керч и сухогрузному району морского порта Тамань Краснодарского края</t>
  </si>
  <si>
    <t>ООО "ЛУКОЙЛ-Югнефтепродукт"</t>
  </si>
  <si>
    <t>Создание сухогрузного морского порта Тамань</t>
  </si>
  <si>
    <t>ФКУ "Ространсмодернизация"</t>
  </si>
  <si>
    <t>Строительство Таманского зернового терминала в пос. Волна</t>
  </si>
  <si>
    <t>ООО "Агрохолдинг Тамань"</t>
  </si>
  <si>
    <t>Строительство перегрузочного комплекса в порту Темрюк</t>
  </si>
  <si>
    <t>ООО "Росмортранс Темрюк"</t>
  </si>
  <si>
    <t>Реконструкция Тамансой базы СУГ</t>
  </si>
  <si>
    <t xml:space="preserve">Строительство комплекса перегрузки нефтепродуктов </t>
  </si>
  <si>
    <t>ООО "Темрюкский перегрузочный комплекс Диан"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</si>
  <si>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</si>
  <si>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</si>
  <si>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</si>
  <si>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</si>
  <si>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</si>
  <si>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</si>
  <si>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</si>
  <si>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</si>
  <si>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</si>
  <si>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</si>
  <si>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</si>
  <si>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</si>
  <si>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</si>
  <si>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</si>
  <si>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</si>
  <si>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</si>
  <si>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</si>
  <si>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</si>
  <si>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</si>
  <si>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</si>
  <si>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</si>
  <si>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</si>
  <si>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</si>
  <si>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</si>
  <si>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</si>
  <si>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</si>
  <si>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</si>
  <si>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МП "Поддержка малого и среднего предпринимательства в муниципальном образовании Темрюкский район"</t>
  </si>
  <si>
    <t>МП "Развитие экономики в муниципальном образовании Темрюкский район"</t>
  </si>
  <si>
    <t>отдел инвестиционного развития, малого бизнеса и промышленности администрации муниципального образования Темрюкский район (далее- отдел инвестиционного развития, малого бизнеса и промышленности)</t>
  </si>
  <si>
    <t>Вышестеблиевс-кое сельское поселение</t>
  </si>
  <si>
    <t>Повышение инвестиционной привлекательности муниципального образования Темрюкский район</t>
  </si>
  <si>
    <t>Развитие малого и среднего предпринимательства в муниципальном образовании Темрюкский район</t>
  </si>
  <si>
    <t>Изготовление проектно-сметной документации по мероприятиям обеспечения доступности для инвалидов и других маломобильных групп населения здания гинекологического отделения муниципального бюджетного учреждения здравоохранения «Центральная районная больница муниципального образования Темрюкский район», расположенное по адресу: город Темрюк, ул. Октябрьская, 184</t>
  </si>
  <si>
    <t>Обеспечение доступности для инвалидов и других маломобильных групп населения здания клинико-диагностической лаборатории муниципального бюджетного учреждения здравоохранения «Центральная районная больница муниципального образования Темрюкский район», расположенное по адресу: город Темрюк, ул. Октябрьская, 184</t>
  </si>
  <si>
    <t xml:space="preserve">Изготовление проектно-сметной документации по мероприятиям обеспечения доступности для инвалидов и других маломобильных групп населения здания поликлиники и здания рентгенологии Таманской участковой больницы муниципального бюджетного учреждения здравоохранения «Центральная районная больница муниципального образования Темрюкский 
район», расположенное по адресу: ст. Тамань,                      ул. Карла Маркса, 61
</t>
  </si>
  <si>
    <t>Изготовление проектно-сметной документации по мероприятиям обеспечения доступности для инвалидов и других маломобильных групп населения здания родильного дома муниципального бюджетного учреждения здравоохранения «Центральная районная больница муниципального образования Темрюкский район», расположенное по адресу: город Темрюк, ул. Октябрьская, 184</t>
  </si>
  <si>
    <t>Обеспечение доступности для инвалидов и других маломобильных групп населения здания детского инфекционного отделения муниципального бюджетного учреждения здравоохранения «Центральная районная больница муниципального образования Темрюкский район», расположенного по адресу: город Темрюк, ул. Октябрьская, 184</t>
  </si>
  <si>
    <t xml:space="preserve">Обеспечение доступности для инвалидов и других маломобильных групп населения здания гинекологического отделения муниципального бюджетного учреждения здравоохранения «Центральная районная больница муниципального образования Темрюкский район», расположенного по адресу: город Темрюк, 
ул. Октябрьская, 184
</t>
  </si>
  <si>
    <t xml:space="preserve">Обеспечение доступности для инвалидов и других маломобильных групп населения здания поликлиники, рентгенологии и стационара Таманской участковой больницы муниципального бюджетного учреждения здравоохранения «Центральная районная больница муниципального образования Темрюкский 
район», расположенное по адресу: ст. Тамань, ул. Карла Маркса, 61
</t>
  </si>
  <si>
    <t xml:space="preserve">Обеспечение доступности для инвалидов и других маломобильных групп населения здания поликлиники и стационара 
Старотитаровской участковой больницы муниципального бюджетного учреждения здравоохранения «Центральная районная больница муниципального образования Темрюкский район», расположенное по адресу: ст. Старотитаровская, Переулок Почтовый, 11 «А»
</t>
  </si>
  <si>
    <t>Обеспечение доступности для инвалидов и других маломобильных групп населения здания родильного дома муниципального бюджетного учреждения здравоохранения «Центральная районная больница муниципального образования Темрюкский район», расположенное по адресу: город Темрюк, ул. Октябрьская, 184</t>
  </si>
  <si>
    <t>МП "Создание доступной среды для инвалидов и других маломобильных групп населения в муниципальном образовании Темрюкский район"</t>
  </si>
  <si>
    <t xml:space="preserve">Отдел по социально-трудовым отношениям и вопросам здравоохраненич администрации муниципального образования Темрюкский район, МКУ «Архитектурный центр» (по согласованию), МБУЗ «ЦРБ МО ТР» (по согласованию)
</t>
  </si>
  <si>
    <t>Изготовление проектно-сметной документации по мероприятиям обеспечения доступности для инвалидов и других маломобильных групп населения здания детского инфекционного отделения муниципального бюджетного учреждения здравоохранения «Центральная районная больница муниципального 
образования Темрюкский район», расположенное по адресу: город Темрюк, ул. Октябрьская, 184</t>
  </si>
  <si>
    <t xml:space="preserve">Обеспечение доступности для инвалидов и других маломобильных групп населения здания хирургического корпуса муниципального бюджетного учреждения здравоохранения «Центральная районная больница муниципального образования Темрюкский район», расположенное по адресу: город Темрюк, ул. Октябрьская, 184 </t>
  </si>
  <si>
    <t xml:space="preserve">Изготовление проектно-сметной документации по мероприятиям обеспечения доступности для инвалидов и других маломобильных групп населения здания поликлиники и стационара Старотитаровской участковой больницы муниципального бюджетного учреждения здравоохранения «Центральная районная больница муниципального образования Темрюкский район», расположенное по адресу: ст. Старотитаровская, пер. Почтовый, 11А
</t>
  </si>
  <si>
    <t>Изготовление проектно-сметной документации по мероприятиям обеспечения доступности для инвалидов и других маломобильных групп населения здания  Темрюкского районного правления ВОИ, расположенное по адресу: город Темрюк, ул. Степана Разина, д 48б</t>
  </si>
  <si>
    <t>Обеспечение доступности для инвалидов и других маломобильных групп населения здания  Темрюкского районного правления ВОИ, расположенное по адресу: город Темрюк, ул. Степана Разина, д 48б</t>
  </si>
  <si>
    <t>Управление образованием администрации муниципального образования Темрюкский район</t>
  </si>
  <si>
    <t>Курчанское и Таманское сельские поселения</t>
  </si>
  <si>
    <t>Проектирование по строительству детских садов в ст-це Тамань и ст-це Курчанской</t>
  </si>
  <si>
    <t>Строитедьство детских садов в ст-це Тамань, ст-це Курчанской</t>
  </si>
  <si>
    <t>в 2019 году - ст-це Курчанской, в 2020 году - ст-це Тамань</t>
  </si>
  <si>
    <t>в 2018 году  - ст-це Курчанской, в 2019 году - ст-це Тамань</t>
  </si>
  <si>
    <t>Городское и сельские поселения</t>
  </si>
  <si>
    <t>Проектирование по капитальному ремонту в образовательных учреждениях  МБОУ СОШ № 2, 3, 4, 5, 6, 7, 9, 12, 13, 14, 16, 17, 18, 19, 20</t>
  </si>
  <si>
    <t>Проектирование по капитальному ремонту в образовательных учреждениях МБДОУ ДС № 27,48,31,7,30,17,35,52,45,39,42,26,33,11,28,24,23,5,6</t>
  </si>
  <si>
    <t>Капитальный ремонт в образовательных учреждениях  МБОУ СОШ № 2, 3, 4, 5, 6, 7, 9, 12, 13, 14, 16, 17, 18, 19, 20</t>
  </si>
  <si>
    <t>в 2018 году - МБОУ СОШ № 2, 3, 13, 19; в 2019 году - 7, 12, 14 ,18, 17; в 2020 году - 4, 5, 6, 9, 16, 20</t>
  </si>
  <si>
    <t>в 2018 году - 7, 27, 31, 48; в 2019 году -17, 35,45, 52; в 2020 году -2, 3, 5, 6, 11, 24, 26, 28, 33, 39, 42</t>
  </si>
  <si>
    <t>Капитальный ремонт в образовательных учреждениях МБДОУ ДС № 27,48,31,7,30,17,35,52,45,39,42,26,33,11,28,24,23,5,6</t>
  </si>
  <si>
    <t>Капитальный ремонт внутренних сетей электроснабжения здания МБОУСОШ № 6</t>
  </si>
  <si>
    <t>Капитальный ремонт лестничных маршей здания МБОУСОШ № 27</t>
  </si>
  <si>
    <t>Капитальный ремонт, замена дверных и оконных блоков в МБОУ СОШ № 22</t>
  </si>
  <si>
    <t>Капитальный ремонт, замена дверных и оконных блоков в МБДОУ ДС № 7</t>
  </si>
  <si>
    <t>Капитальный ремонт кровли  в МБДОУ  ДС № 9</t>
  </si>
  <si>
    <t>Капитальный ремонт кровли МАУДО ОЦ</t>
  </si>
  <si>
    <t>Капитальный ремонт спортивного зала МАУДО ОЦ</t>
  </si>
  <si>
    <t>Капитальный ремонт кровли в МБДОУ ДС КВ № 3</t>
  </si>
  <si>
    <t>Капитальный ремонт прачечной МБДОУ ДС КВ №3</t>
  </si>
  <si>
    <t>Капитальный ремонт кровли МБДОУ ДС № 19</t>
  </si>
  <si>
    <t>Курчанское  сельское поселение</t>
  </si>
  <si>
    <t xml:space="preserve">Строительство  центра дополнительного образования в г. Темрюке </t>
  </si>
  <si>
    <t>Проектирование для строительства центра дополнительного образования в г. Темрюке</t>
  </si>
  <si>
    <t>Проектирование, строительство (реконструкция), ремонт капитальный ремонт автомобильных дорог общего пользования местного значения и дорожных сооружений, являющихся их технологической частью (искуственных  дорожных сооружений)</t>
  </si>
  <si>
    <t>МП "Комплексное развитие Темрюкского района в сфере дорожного хозяйства"</t>
  </si>
  <si>
    <t>Развитие систем наружного освещения Вышестеблиевском сельском поселении</t>
  </si>
  <si>
    <t>ГП КК "Развитие жилищно-коммунального хозяйства" МП "Развитие жилищно-коммунального хозяйства Голубицкого сельского поселения Темрюкского района"</t>
  </si>
  <si>
    <t>Электроснабжение, водоснабжение, газоснабжение ул.Широкой, пер.Новый пос.Красноармейский</t>
  </si>
  <si>
    <t>Проектирование и строительство водоснабжения ул.Садовая, ул.Полевая, ул.Молодежная, ул.Пушкина, ул.Луговая на участке между ул.Шоссейная и ул. Мира хут.Белый</t>
  </si>
  <si>
    <t>Проектирование и строительство по объекту "Уличное освещение ул.Новая пос. Стрелка"</t>
  </si>
  <si>
    <t xml:space="preserve">ГП КК "Развитие культуры", МП "Развитие культуры  Старотитаровского сельского поселения Темрюкского района" </t>
  </si>
  <si>
    <t>Ремонт сетей водоснабжения в Старотитаровском сельском поселении Темрюкского района</t>
  </si>
  <si>
    <t>Развитие систем ливневой канализации в ст-це Старотитаровской, Темрюкский район</t>
  </si>
  <si>
    <t>МП "Комплексное и устойчивое развитие Старотитаровского сельского поселения Темрюкского района в сфере строительства, архитектуры и дорожного хозяйства"</t>
  </si>
  <si>
    <t>ГП КК "Развитие образования", МП "Развитие образования в Темрюкском районе"</t>
  </si>
  <si>
    <t>Приведение образовательных уч в соотвтетсвие с требованиями  надзорных органов</t>
  </si>
  <si>
    <t>Текущий и аварийный ремот систем коммуникаций</t>
  </si>
  <si>
    <t>Приобретение технологического оборудования для пищеблока</t>
  </si>
  <si>
    <t>Приобретение ученической  мебели по общеобразовательным  учреждениям (столы, стулья)</t>
  </si>
  <si>
    <t>2018 год - МБОУ СОШ № 2, 16, 18; 2019 год - МБОУ СОШ № 7, 10, 11, 8, 28; 2020 год - МКУ ЦУМТБО.</t>
  </si>
  <si>
    <t>Мероприятия по повышению противопожарной безопасности образовательных организаций</t>
  </si>
  <si>
    <t>согласно графика проверок прокуратурой</t>
  </si>
  <si>
    <t>Устройство систем видеонаблюдения в образовательных организациях,  их техническое обслуживание, в том числе софинансирование 10%</t>
  </si>
  <si>
    <t>Установка системы стрелец-мониторинг, вывод сигнала на пульт 01, обслуживание</t>
  </si>
  <si>
    <t>Устройство, ремонт ограждений территорий образовательных организаций (софинансирование государственной программы Краснодарского края "Обеспечение безопасности населения" подпрограммы "Профилактика терроризма в Краснодарском крае" в части обеспечения инженерно-технической защищенности муниципальных образовательных организаций)</t>
  </si>
  <si>
    <t>Подготовка образовательных учреждений к осенне-зимнему периоду 2018-2019 гг.</t>
  </si>
  <si>
    <t>в 2018 году - дет. сады № 6, 27, школы № 5, 8, 18, 20, 24, 30;  в 2019 году - сады № 13,35,40, школы № 27,28; 2020 год - сады № 19,30,31; школы № 19,29,31,32</t>
  </si>
  <si>
    <t xml:space="preserve"> МП "Развитие образования в Темрюкском районе"</t>
  </si>
  <si>
    <t xml:space="preserve">Реконструкция спортивного зала МБОУ СОШ № 18 </t>
  </si>
  <si>
    <t>МП "Развитие жилищно-коммунального хозяйства Ахтанизовского сельского поселения Темрюкского района"</t>
  </si>
  <si>
    <t>МП "Развитие жилищно-коммунального хозяйства Краснострельского сельского поселения на 2018 год"</t>
  </si>
  <si>
    <t>Разработка ПСД</t>
  </si>
  <si>
    <t>Подготовка ПСД заявка в ГП в 2019-2020 году</t>
  </si>
  <si>
    <t>МП "Строительство, реконструкция, капитальный ремонт и содержание автомобильных дорог местного значения Сенного сельского поселения Темрюкского района"</t>
  </si>
  <si>
    <t>Обеспечение земельных участков инженерной инфраструктурой (газоснабжение) обслуживание ШРП</t>
  </si>
  <si>
    <t>Обеспечение земельных участков инженерной инфраструктурой (водоснабжение) (выполнение работ)</t>
  </si>
  <si>
    <t>МП "Развитие ЖКХ Ахтанизовского поселения Темрюкского района"</t>
  </si>
  <si>
    <t>МП "Развитие систем наружного освещения Ахтанизовского сельского поселения Темрюкского района"</t>
  </si>
  <si>
    <t>МП Темрюкского городского поселения Темрюкского района "Водоотведение"</t>
  </si>
  <si>
    <t>Строительство водопровода в г.Темрюке по ул.Мира от ул. Бетховина до ул. Даргомыжского</t>
  </si>
  <si>
    <t>МП Темрюкского городского поселения Темрюкского района "Развитие систем водоснабжения"</t>
  </si>
  <si>
    <t>Капитальный ремонт, содержание, реконструкция существующих систем водоснабжения на территории Темрюкского городского поселения Темрюкского района</t>
  </si>
  <si>
    <t>МП "Развитие водоснабжения и водоотведения Таманского сельского поселения Темрюкского района на 2016-2018 годы"</t>
  </si>
  <si>
    <t>МП "Развитие систем наружного освещения, энергосбоережения и повышения энергетической эффективности Таманского сельского поселения ТР на 2016-2018 годы"</t>
  </si>
  <si>
    <t>МП "Ремонт и содержание автомобильных дорого местного значения ТСП ТР на 2016-2018 годы"</t>
  </si>
  <si>
    <t>МП "Газификация Таманского сельского поселения Темрюкского района на 2016-2018 годы"</t>
  </si>
  <si>
    <t xml:space="preserve"> МП "Газификация Таманского сельского поселения Темрюкского района на 2016-2018 годы"</t>
  </si>
  <si>
    <t>МП "Энергосбережение и повышение энергетической эффективности Запорожского сельского поселения на 2018-2019 годы"</t>
  </si>
  <si>
    <t>МП "Безопасность дорожного движения на территории Запорожского сельского поселения На 2018 год"</t>
  </si>
  <si>
    <t xml:space="preserve">МП "Развитие сети наружного освещения Курчанского сельского поселения Темрюкского района на 2016-2018 годы" </t>
  </si>
  <si>
    <t>МП "Капитальный ремонт и ремонт автомобильных дорог на территории Курчанского сельского поселения  на 2016-2018 годы"</t>
  </si>
  <si>
    <t>7.1.1.11</t>
  </si>
  <si>
    <t>Развитие водоснабжения в Курчанском сельском поселении</t>
  </si>
  <si>
    <t>МП "Развитие  водоснабжения населенных пунктов Курчанского сельского поселения Темрюкского района на 2016-2018 годы"</t>
  </si>
  <si>
    <t>Муниципальная программа «Развитие жилищно-коммунального хозяйства» на 2018 год»</t>
  </si>
  <si>
    <t xml:space="preserve"> МП "Комплексное развитие Вышестеблиевского сельского поселения Темрюкского района в сфере строительства, архитектуры и дорожного хозяйства» на 2018 год</t>
  </si>
  <si>
    <t>социально-инфраструктурного развития муниципального образования Темрюкский район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</si>
  <si>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</si>
  <si>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</si>
  <si>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</si>
  <si>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</si>
  <si>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</si>
  <si>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</si>
  <si>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</si>
  <si>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</si>
  <si>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</si>
  <si>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</si>
  <si>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</si>
  <si>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</si>
  <si>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</si>
  <si>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</si>
  <si>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Примечание</t>
  </si>
  <si>
    <t>ГП КК "Рахвитие здравоохранения  МП "Развитие здравоохранения в Темрюкском районе"</t>
  </si>
  <si>
    <t>Проектирование по строительству спортивных залов в МБОУ СОШ № 8, 26</t>
  </si>
  <si>
    <t>Строительство спортзалов в МБОУ СОШ № 8, 26</t>
  </si>
  <si>
    <t>Сенное, Новотаманское сельские поселения</t>
  </si>
  <si>
    <t>в 2019 году планируется в МБОУ ООШ №  26, в 2020 году - МБОУ СОШ  № 8</t>
  </si>
  <si>
    <t>ГП КК «Развитие общественной инфраструктуры муниципального значения», ГП КК «Социально-экономическое и территориальное развитие  муниципальных образований», МП "Комплексное развитие Темрюкского района в сфере строительства"</t>
  </si>
  <si>
    <t>Отдел по физической культуре и спорту администрации муниципального образования Темрюкский район, администрация Ахтанизовского сельского поселения Темрюкского района</t>
  </si>
  <si>
    <t>Отдел по физической культуре и спорту администрации муниципального образования Темрюкский район, администрация Краснострельского сельского поселения Темрюкского района</t>
  </si>
  <si>
    <t>Отдел по физической культуре и спорту администрации муниципального образования Темрюкский район, администрация Вышестеблиевского сельского поселения Темрюкского района</t>
  </si>
  <si>
    <t>Отдел по физической культуре и спорту администрации муниципального образования Темрюкский район, администрация Старотитаровского сельского поселения Темрюкского района</t>
  </si>
  <si>
    <t>Управление культуры администрации муниципального образования Темрюкский район, администрация Запорожского сельского поселения</t>
  </si>
  <si>
    <t>Управление культуры администрации муниципального образования Темрюкский район, администрация Вышестеблиевского сельского поселения</t>
  </si>
  <si>
    <t>Управление культуры администрации муниципального образования Темрюкский район, администрация Краснострельского поселения</t>
  </si>
  <si>
    <t>Управление культуры администрации муниципального образования Темрюкский район, администрация Голубицкого сельского поселения</t>
  </si>
  <si>
    <t>Управление культуры администрации муниципального образования Темрюкский район, администрация Ахтанизовского сельского поселения</t>
  </si>
  <si>
    <t>Управление культуры администрации муниципального образования Темрюкский район, администрация Темрюкского городского поселения</t>
  </si>
  <si>
    <t>Управление культуры администрации муниципального образования Темрюкский район, администрация Новотаманского сельского поселения</t>
  </si>
  <si>
    <t>Управление культуры администрации муниципального образования Темрюкский район, администрация Старотитаровского сельского поселения</t>
  </si>
  <si>
    <t>Управление культуры администрации муниципального образования Темрюкский район, администрация Фонталовского сельского поселения</t>
  </si>
  <si>
    <t>Управление капитального строительства и ТЭК администрация муниципального образования Темрюкский район, администрация Ахтанизовского сельского поселения Темрюкского района</t>
  </si>
  <si>
    <t>Управление капитального строительства и ТЭК администрация муниципального образования Темрюкский район, администрация Краснострельского сельского поселения Темрюкского района</t>
  </si>
  <si>
    <t>Управление капитального строительства и ТЭК администрация муниципального образования Темрюкский район,, администрация Темрюкского городского поселения</t>
  </si>
  <si>
    <t>Управление капитального строительства и ТЭК администрация муниципального образования Темрюкский район, администрация Темрюкского городского поселения</t>
  </si>
  <si>
    <t>Управление капитального строительства и ТЭК администрация муниципального образования Темрюкский район,, администрация Курчанского сельского поселения Темрюкского района</t>
  </si>
  <si>
    <t>Управление капитального строительства и ТЭК администрация муниципального образования Темрюкский район, администрация Таманского сельского поселения Темрюкского района</t>
  </si>
  <si>
    <t>Управление капитального строительства и ТЭК администрация муниципального образования Темрюкский район, администрация Новотаманского сельского поселения Темрюкского района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</si>
  <si>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район, администрация Ахтанизовского сельского поселения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</si>
  <si>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район, администрация Голубицкого сельского поселения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</si>
  <si>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район, администрация Запорожского сельского поселения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</si>
  <si>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район, администрация Краснострельского сельского поселения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</si>
  <si>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район, администрация Сенного сельского поселения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</si>
  <si>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район, администрация Старотитаровского сельского поселения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</si>
  <si>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район, администрация Таманского сельского поселения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</si>
  <si>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район, администрация Темрюкского городского поселения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</si>
  <si>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район, администрация Курчанского сельского поселения</t>
  </si>
  <si>
    <t>Управление капитального строительства и ТЭК администрации муниципального образования Темрюкский район, администрация Запорожского сельского поселения</t>
  </si>
  <si>
    <t>Управление капитального строительства и ТЭК администрации муниципального образования Темрюкский район, администрация Сенного сельского поселения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</si>
  <si>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район, администрация Вышестеблиевского сельского поселения</t>
  </si>
  <si>
    <t>МП «Развитие жилищно-коммунального хозяйства» на 2018 год»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</si>
  <si>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район, администрация Новотаманского сельского поселения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</si>
  <si>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район, администрация Фонталовского сельского поселения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</si>
  <si>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район,  администрация Сенного сельского поселения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</si>
  <si>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</si>
  <si>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</si>
  <si>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</si>
  <si>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</si>
  <si>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</si>
  <si>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</si>
  <si>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</si>
  <si>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</si>
  <si>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</si>
  <si>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</si>
  <si>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</si>
  <si>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</si>
  <si>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</si>
  <si>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</si>
  <si>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</si>
  <si>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</si>
  <si>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</si>
  <si>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</si>
  <si>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</si>
  <si>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</si>
  <si>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</si>
  <si>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</si>
  <si>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</si>
  <si>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</si>
  <si>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</si>
  <si>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</si>
  <si>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</si>
  <si>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</si>
  <si>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</si>
  <si>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</si>
  <si>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</si>
  <si>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</si>
  <si>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</si>
  <si>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</si>
  <si>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</si>
  <si>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</si>
  <si>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</si>
  <si>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Управление культуры администрации муниципального образования Темрюкский район, администрация Краснострельского сельского поселения</t>
  </si>
  <si>
    <t>Создание условий для гражданского становления, духовно-нравственного и патриотического воспитания молодежи</t>
  </si>
  <si>
    <t>7.1.1.15</t>
  </si>
  <si>
    <t xml:space="preserve">Обеспечение доступности для инвалидов и других маломобильных групп населения здания взрослой поликлиники муниципального бюджетного учреждения здравоохранения «Центральная районная больница муниципального образования Темрюкский район», расположенное по адресу: город Темрюк, ул. Таманская, 69а
</t>
  </si>
  <si>
    <t>Разработка проектно-сметной документации по строительству скважин</t>
  </si>
  <si>
    <t>МП "Развитие водоснабжения и водоотведения Запорожского сельского поселения Темрюкского района на 2018 год""</t>
  </si>
  <si>
    <t>Строительство канализационного коллектора в станице Голубицкой, Темрюкский район</t>
  </si>
  <si>
    <t>Управление капитального строительства и ТЭК администрации муниципального образования Темрюкский район, администрация Ахтанизовского сельского поселения</t>
  </si>
  <si>
    <t xml:space="preserve"> Установка приборов учета уличного освещения</t>
  </si>
  <si>
    <t xml:space="preserve">Капитальный ремонт здания по адресу: г. Темрюк, ул. Таманская, 5а </t>
  </si>
  <si>
    <t>Реконструкция магистрального МТ2</t>
  </si>
  <si>
    <t>МП "Антикризисные меры в жилищно-коммунальном хозяйстве муниципального образования Темрюкский район"</t>
  </si>
  <si>
    <t xml:space="preserve">Всего </t>
  </si>
  <si>
    <t>Капитальный ремонт спортивных залов в МБОУ СОШ № 17,22,31</t>
  </si>
  <si>
    <t>ГП КК "Развитие культуры", МП "Развитие культуры Запорожского сельского поселения Темрюкского района"</t>
  </si>
  <si>
    <t>МП "Газификация Ахтанизовского сельского поселения Темрюкского района"</t>
  </si>
  <si>
    <t>ГП КК "Социально-экономическое и территориальное развитие муниципальных образований", МП "Газификация Новотаманского сельского поселения Темрюкского района"</t>
  </si>
  <si>
    <t>ГП КК "Развитие жилищно-коммунального хозяйства" , МП "Развитие жилищно-коммунального хозяйства Ахтанизовского сельского поселения Темрюкского района"</t>
  </si>
  <si>
    <t>МП "Развитие жилищно-коммунального хозяйства Голубицкого сельского поселения Темрюкского района"</t>
  </si>
  <si>
    <t>ГП "Развитие ЖКХ", МП "Развитие инженерной инфраструктуры в Краснострельском сельском поселении Темрюкского района на 2018 год"</t>
  </si>
  <si>
    <t>МП "Развитие ЖКХ" в Сенном сельском поселении Темрюкского района</t>
  </si>
  <si>
    <t>МП "Развитие жилищно-коммунального хозяйства" в Старотитарвском сельском поселении Темрюкского района</t>
  </si>
  <si>
    <t xml:space="preserve">МП "Развитие жилищно-коммунального хозяйства" в Старотитарвском сельском поселении Темрюкского района
</t>
  </si>
  <si>
    <t>ГП КК "Жилище", МП "Жилище" Запорожского сельского поселения Темрюкского района</t>
  </si>
  <si>
    <t>ГП КК "Развитие ЖКХ", МП "Развитие ЖКХ Ахтанизовского поселения Темрюкского района"</t>
  </si>
  <si>
    <t>МП "Развитие ЖКХ" Сенного сельского поселения Темрюкского района</t>
  </si>
  <si>
    <t xml:space="preserve"> МП "Развитие жилищно-коммунального хозяйства" в Старотитарвском сельском поселении Темрюкского района</t>
  </si>
  <si>
    <t>ФЦП "Жилище", МП Темрюкского городского поселения Темрюкского района " обеспечение земельных участков, предоставленных многодетным семьям инженерной инфраструктурой в целях жилищного строительства"</t>
  </si>
  <si>
    <t>ГП КК "Развитие ЖКХ", МП "Разитие и реконструкция (ремонт) систем наружного освещения  населенных пунктов Новотаманского сельского поселения на 2018-2020 годы"</t>
  </si>
  <si>
    <t xml:space="preserve">МП «Эффективное муниципальное управление» </t>
  </si>
  <si>
    <t>ГП КК "Развитие сети  автомобильных дорог Краснодарского края",  МП "Развитие сети автомобильных дорог Ахтанизовского сельского поселения Темрюкского района"</t>
  </si>
  <si>
    <t>ГП КК "Развитие сети  автомобильных дорог Краснодарского края", МП "Капитальный ремонт и ремонт автомобильных дорог на территории Запорожского сельского поселения МО ТР на 2018 год"</t>
  </si>
  <si>
    <t>МП "Повышение безопасности дорожного движения на территории Краснострельского сельского поселения"</t>
  </si>
  <si>
    <t>ГП КК "Развитие сети автомобильных дорог Краснодарского края" МП "Капитальный ремонт и ремонт автомобильных дорог местного значения Новотаманского сельского поселения Темрюкского района на 2018-2020 годы"</t>
  </si>
  <si>
    <t>ГП КК "Развитие сети автомобильных дорог Краснодарского края", МП Темрюкского городского поселения Темрюкского района "Повышение безопасности дорожного движения"</t>
  </si>
  <si>
    <t>ГП КК "Дети Кубани", МП "Управление и контроль за муниципальным имуществом и земельными ресурсами на территории муниципального образования Темрюкский район"</t>
  </si>
  <si>
    <t>Управление культуры администрации муниципального образования Темрюкский район, администрация Сенного сельского поселения</t>
  </si>
  <si>
    <t>МП «Развитие физической культуры и массового спорта в  Вышестеблиевском  сельском поселении Темрюкского района  на 2018 год»</t>
  </si>
  <si>
    <t>МП «Развитие физической культуры и массового спорта» в Старотитаровском сельском поселении Темрюкского района" на 2018 год</t>
  </si>
  <si>
    <t xml:space="preserve">МП "Развитие культуры Запорожского сельского поселения Темрюкского района" </t>
  </si>
  <si>
    <t>ГП КК "Развитие ТЭК", МП "Газификация Ахтанизовского сельского поселения Темрюкского района"</t>
  </si>
  <si>
    <t>1</t>
  </si>
  <si>
    <t>Предоставление субсидий бюджетам муниципальных районов (городских округов) Краснодарского края на софинансирование расходных обязательств органов местного самоуправления муниципальных образований Краснодарского края в части организации предоставления общедоступного и бесплатного начального общего, среднего общего образования по основным общеобразовательным прграммам в муниципальных образовательных организациях (приобретение автобусов и микроавтобусов для муниципальных образовательных организаций )</t>
  </si>
  <si>
    <t>Капитальный ремонт кровли МБУ ДО ДШИ в пос. Сенной, расположенный по адресу: пос. Сенной, ул.Кулакова, 31а</t>
  </si>
  <si>
    <t xml:space="preserve">Осуществление отдельных государственных полномочий на поддержку сельскохозяйственного производства в муниципальном образовании Темрюкский район в части предоставления субсидий гражданам ЛПХ, КФХ, ИП, ведущим деятельность в области сельскохозяйственного производства </t>
  </si>
  <si>
    <t>Приобретение мебели, оборудования и мягкого инвентаря для оснащения дошкольных учреждений</t>
  </si>
  <si>
    <t>Вынос на границу разделения балансовой принадлежности и замена  водомера в садах и школах</t>
  </si>
  <si>
    <t>Капитальный и текущий ремонт образовательных учреждений с целью приведения в соответсвтие с требованиями ФГОС</t>
  </si>
  <si>
    <t>Приобретение воркаут площадки</t>
  </si>
  <si>
    <t>Проектирование спортивной площадки в ст-це Вышестеблиевской</t>
  </si>
  <si>
    <t>Проектирование по капитальному ремонту  спортивных залов в МБОУ СОШ № 14,16,23,24,29, 30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</si>
</sst>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.0_р_."/>
    <numFmt numFmtId="173" formatCode="0.0"/>
    <numFmt numFmtId="174" formatCode="0.000"/>
    <numFmt numFmtId="175" formatCode="#,##0.0"/>
    <numFmt numFmtId="176" formatCode="0.0000000"/>
    <numFmt numFmtId="177" formatCode="0.000000"/>
    <numFmt numFmtId="178" formatCode="0.00000"/>
    <numFmt numFmtId="179" formatCode="0.0000"/>
    <numFmt numFmtId="180" formatCode="0.00000000"/>
    <numFmt numFmtId="181" formatCode="#,##0_р_."/>
    <numFmt numFmtId="182" formatCode="#,##0.0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"/>
    <numFmt numFmtId="188" formatCode="#,##0.0000_р_."/>
    <numFmt numFmtId="189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172" fontId="4" fillId="0" borderId="11" xfId="0" applyNumberFormat="1" applyFont="1" applyFill="1" applyBorder="1" applyAlignment="1">
      <alignment horizontal="center" vertical="top" wrapText="1"/>
    </xf>
    <xf numFmtId="173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72" fontId="5" fillId="32" borderId="10" xfId="0" applyNumberFormat="1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left" vertical="top" wrapText="1"/>
    </xf>
    <xf numFmtId="172" fontId="4" fillId="32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left" vertical="top" wrapText="1"/>
    </xf>
    <xf numFmtId="175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4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49" fontId="6" fillId="11" borderId="11" xfId="0" applyNumberFormat="1" applyFont="1" applyFill="1" applyBorder="1" applyAlignment="1">
      <alignment horizontal="center" vertical="top" wrapText="1"/>
    </xf>
    <xf numFmtId="49" fontId="6" fillId="11" borderId="12" xfId="0" applyNumberFormat="1" applyFont="1" applyFill="1" applyBorder="1" applyAlignment="1">
      <alignment horizontal="center" vertical="top" wrapText="1"/>
    </xf>
    <xf numFmtId="49" fontId="6" fillId="11" borderId="13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49" fontId="6" fillId="11" borderId="10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49" fontId="4" fillId="32" borderId="14" xfId="0" applyNumberFormat="1" applyFont="1" applyFill="1" applyBorder="1" applyAlignment="1">
      <alignment horizontal="center" vertical="top" wrapText="1"/>
    </xf>
    <xf numFmtId="49" fontId="4" fillId="32" borderId="15" xfId="0" applyNumberFormat="1" applyFont="1" applyFill="1" applyBorder="1" applyAlignment="1">
      <alignment horizontal="center" vertical="top" wrapText="1"/>
    </xf>
    <xf numFmtId="49" fontId="4" fillId="32" borderId="16" xfId="0" applyNumberFormat="1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11" borderId="11" xfId="0" applyFont="1" applyFill="1" applyBorder="1" applyAlignment="1">
      <alignment horizontal="center" vertical="top" wrapText="1"/>
    </xf>
    <xf numFmtId="0" fontId="6" fillId="11" borderId="12" xfId="0" applyFont="1" applyFill="1" applyBorder="1" applyAlignment="1">
      <alignment horizontal="center" vertical="top" wrapText="1"/>
    </xf>
    <xf numFmtId="0" fontId="6" fillId="11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9" fontId="7" fillId="0" borderId="0" xfId="0" applyNumberFormat="1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9"/>
  <sheetViews>
    <sheetView tabSelected="1" view="pageBreakPreview" zoomScale="50" zoomScaleSheetLayoutView="50" zoomScalePageLayoutView="0" workbookViewId="0" topLeftCell="A1">
      <selection activeCell="A13" sqref="A13:L13"/>
    </sheetView>
  </sheetViews>
  <sheetFormatPr defaultColWidth="9.140625" defaultRowHeight="15"/>
  <cols>
    <col min="1" max="1" width="13.140625" style="1" customWidth="1"/>
    <col min="2" max="2" width="24.8515625" style="2" customWidth="1"/>
    <col min="3" max="3" width="26.7109375" style="2" customWidth="1"/>
    <col min="4" max="4" width="21.28125" style="2" customWidth="1"/>
    <col min="5" max="6" width="25.8515625" style="2" customWidth="1"/>
    <col min="7" max="7" width="18.28125" style="2" customWidth="1"/>
    <col min="8" max="8" width="22.8515625" style="2" customWidth="1"/>
    <col min="9" max="9" width="27.00390625" style="2" customWidth="1"/>
    <col min="10" max="10" width="28.7109375" style="2" customWidth="1"/>
    <col min="11" max="11" width="26.7109375" style="2" customWidth="1"/>
    <col min="12" max="12" width="24.7109375" style="2" customWidth="1"/>
    <col min="13" max="37" width="9.140625" style="2" customWidth="1"/>
    <col min="38" max="16384" width="9.140625" style="2" customWidth="1"/>
  </cols>
  <sheetData>
    <row r="1" spans="1:12" s="25" customFormat="1" ht="26.25" customHeight="1">
      <c r="A1" s="97" t="s">
        <v>37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25" customFormat="1" ht="29.25" customHeight="1">
      <c r="A2" s="97" t="s">
        <v>570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s="25" customFormat="1" ht="36" customHeight="1">
      <c r="A3" s="97" t="s">
        <v>66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1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29.25" customHeight="1">
      <c r="A5" s="54" t="s">
        <v>25</v>
      </c>
      <c r="B5" s="94" t="s">
        <v>26</v>
      </c>
      <c r="C5" s="37" t="s">
        <v>6</v>
      </c>
      <c r="D5" s="37" t="s">
        <v>20</v>
      </c>
      <c r="E5" s="37" t="s">
        <v>24</v>
      </c>
      <c r="F5" s="37"/>
      <c r="G5" s="37"/>
      <c r="H5" s="37"/>
      <c r="I5" s="37"/>
      <c r="J5" s="37" t="s">
        <v>21</v>
      </c>
      <c r="K5" s="37" t="s">
        <v>31</v>
      </c>
      <c r="L5" s="37" t="s">
        <v>585</v>
      </c>
    </row>
    <row r="6" spans="1:12" ht="21" customHeight="1">
      <c r="A6" s="54"/>
      <c r="B6" s="95"/>
      <c r="C6" s="37"/>
      <c r="D6" s="37"/>
      <c r="E6" s="37" t="s">
        <v>16</v>
      </c>
      <c r="F6" s="37" t="s">
        <v>17</v>
      </c>
      <c r="G6" s="37" t="s">
        <v>18</v>
      </c>
      <c r="H6" s="37" t="s">
        <v>19</v>
      </c>
      <c r="I6" s="37" t="s">
        <v>15</v>
      </c>
      <c r="J6" s="37"/>
      <c r="K6" s="37"/>
      <c r="L6" s="37"/>
    </row>
    <row r="7" spans="1:12" s="6" customFormat="1" ht="44.25" customHeight="1">
      <c r="A7" s="54"/>
      <c r="B7" s="96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s="6" customFormat="1" ht="23.25" customHeight="1">
      <c r="A8" s="4" t="s">
        <v>706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ht="36" customHeight="1">
      <c r="A9" s="37" t="s">
        <v>22</v>
      </c>
      <c r="B9" s="37"/>
      <c r="C9" s="93"/>
      <c r="D9" s="8"/>
      <c r="E9" s="7">
        <f>SUM(F9:I9)</f>
        <v>186553439.197</v>
      </c>
      <c r="F9" s="7">
        <f>SUM(F10:F12)</f>
        <v>144060078.6</v>
      </c>
      <c r="G9" s="7">
        <f>SUM(G10:G12)</f>
        <v>793063.5999999999</v>
      </c>
      <c r="H9" s="7">
        <f>SUM(H10:H12)</f>
        <v>1490096.997</v>
      </c>
      <c r="I9" s="7">
        <f>SUM(I10:I12)</f>
        <v>40210200</v>
      </c>
      <c r="J9" s="9"/>
      <c r="K9" s="9"/>
      <c r="L9" s="10"/>
    </row>
    <row r="10" spans="1:12" ht="36" customHeight="1">
      <c r="A10" s="37"/>
      <c r="B10" s="37"/>
      <c r="C10" s="93"/>
      <c r="D10" s="5">
        <v>2018</v>
      </c>
      <c r="E10" s="7">
        <f>F10+G10+H10+I10</f>
        <v>72622190.79699999</v>
      </c>
      <c r="F10" s="7">
        <f aca="true" t="shared" si="0" ref="F10:I12">F15+F64+F217+F242+F383+F424+F469+F665+F678+F739+F840+F849+F858+F923+F932+F1045</f>
        <v>59030323.199999996</v>
      </c>
      <c r="G10" s="7">
        <f t="shared" si="0"/>
        <v>203594.5</v>
      </c>
      <c r="H10" s="7">
        <f t="shared" si="0"/>
        <v>439073.09699999995</v>
      </c>
      <c r="I10" s="7">
        <f t="shared" si="0"/>
        <v>12949200</v>
      </c>
      <c r="J10" s="9"/>
      <c r="K10" s="9"/>
      <c r="L10" s="10"/>
    </row>
    <row r="11" spans="1:12" ht="36" customHeight="1">
      <c r="A11" s="37"/>
      <c r="B11" s="37"/>
      <c r="C11" s="93"/>
      <c r="D11" s="5">
        <v>2019</v>
      </c>
      <c r="E11" s="7">
        <f>F11+G11+H11+I11</f>
        <v>77374505.6</v>
      </c>
      <c r="F11" s="7">
        <f t="shared" si="0"/>
        <v>62010712</v>
      </c>
      <c r="G11" s="7">
        <f t="shared" si="0"/>
        <v>377128.89999999997</v>
      </c>
      <c r="H11" s="7">
        <f t="shared" si="0"/>
        <v>492664.7</v>
      </c>
      <c r="I11" s="7">
        <f t="shared" si="0"/>
        <v>14494000</v>
      </c>
      <c r="J11" s="9"/>
      <c r="K11" s="9"/>
      <c r="L11" s="10"/>
    </row>
    <row r="12" spans="1:12" ht="36" customHeight="1">
      <c r="A12" s="37"/>
      <c r="B12" s="37"/>
      <c r="C12" s="93"/>
      <c r="D12" s="5">
        <v>2020</v>
      </c>
      <c r="E12" s="7">
        <f>F12+G12+H12+I12</f>
        <v>36556742.8</v>
      </c>
      <c r="F12" s="7">
        <f t="shared" si="0"/>
        <v>23019043.4</v>
      </c>
      <c r="G12" s="7">
        <f t="shared" si="0"/>
        <v>212340.19999999998</v>
      </c>
      <c r="H12" s="7">
        <f t="shared" si="0"/>
        <v>558359.2</v>
      </c>
      <c r="I12" s="7">
        <f t="shared" si="0"/>
        <v>12767000</v>
      </c>
      <c r="J12" s="9"/>
      <c r="K12" s="9"/>
      <c r="L12" s="10"/>
    </row>
    <row r="13" spans="1:12" ht="28.5" customHeight="1">
      <c r="A13" s="89" t="s">
        <v>55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1"/>
    </row>
    <row r="14" spans="1:12" ht="37.5" customHeight="1">
      <c r="A14" s="54"/>
      <c r="B14" s="36" t="s">
        <v>23</v>
      </c>
      <c r="C14" s="32"/>
      <c r="D14" s="8" t="s">
        <v>1</v>
      </c>
      <c r="E14" s="7">
        <f>F14+G14+H14+I14</f>
        <v>44296.9</v>
      </c>
      <c r="F14" s="7">
        <f>F15+F16+F17</f>
        <v>0</v>
      </c>
      <c r="G14" s="7">
        <f>G15+G16+G17</f>
        <v>8000</v>
      </c>
      <c r="H14" s="7">
        <f>H15+H16+H17</f>
        <v>36296.9</v>
      </c>
      <c r="I14" s="7">
        <f>I15+I16+I17</f>
        <v>0</v>
      </c>
      <c r="J14" s="32"/>
      <c r="K14" s="32"/>
      <c r="L14" s="32"/>
    </row>
    <row r="15" spans="1:12" ht="37.5" customHeight="1">
      <c r="A15" s="54"/>
      <c r="B15" s="36"/>
      <c r="C15" s="32"/>
      <c r="D15" s="5">
        <v>2018</v>
      </c>
      <c r="E15" s="7">
        <f>F15+G15+H15+I15</f>
        <v>35889.3</v>
      </c>
      <c r="F15" s="7">
        <f>F19+F23+F27+F31+F35+F39+F43+F47+F51+F55+F59</f>
        <v>0</v>
      </c>
      <c r="G15" s="7">
        <f aca="true" t="shared" si="1" ref="F15:I17">G19+G23+G27+G31+G35+G39+G43+G47+G51+G55+G59</f>
        <v>8000</v>
      </c>
      <c r="H15" s="7">
        <f t="shared" si="1"/>
        <v>27889.300000000003</v>
      </c>
      <c r="I15" s="7">
        <f t="shared" si="1"/>
        <v>0</v>
      </c>
      <c r="J15" s="32"/>
      <c r="K15" s="32"/>
      <c r="L15" s="32"/>
    </row>
    <row r="16" spans="1:12" ht="37.5" customHeight="1">
      <c r="A16" s="54"/>
      <c r="B16" s="36"/>
      <c r="C16" s="32"/>
      <c r="D16" s="5">
        <v>2019</v>
      </c>
      <c r="E16" s="7">
        <f>F16+G16+H16+I16</f>
        <v>4203.8</v>
      </c>
      <c r="F16" s="7">
        <f t="shared" si="1"/>
        <v>0</v>
      </c>
      <c r="G16" s="7">
        <f t="shared" si="1"/>
        <v>0</v>
      </c>
      <c r="H16" s="7">
        <f t="shared" si="1"/>
        <v>4203.8</v>
      </c>
      <c r="I16" s="7">
        <f t="shared" si="1"/>
        <v>0</v>
      </c>
      <c r="J16" s="32"/>
      <c r="K16" s="32"/>
      <c r="L16" s="32"/>
    </row>
    <row r="17" spans="1:12" ht="37.5" customHeight="1">
      <c r="A17" s="54"/>
      <c r="B17" s="36"/>
      <c r="C17" s="32"/>
      <c r="D17" s="5">
        <v>2020</v>
      </c>
      <c r="E17" s="7">
        <f>F17+G17+H17+I17</f>
        <v>4203.8</v>
      </c>
      <c r="F17" s="7">
        <f t="shared" si="1"/>
        <v>0</v>
      </c>
      <c r="G17" s="7">
        <f t="shared" si="1"/>
        <v>0</v>
      </c>
      <c r="H17" s="7">
        <f t="shared" si="1"/>
        <v>4203.8</v>
      </c>
      <c r="I17" s="7">
        <f t="shared" si="1"/>
        <v>0</v>
      </c>
      <c r="J17" s="32"/>
      <c r="K17" s="32"/>
      <c r="L17" s="32"/>
    </row>
    <row r="18" spans="1:12" ht="37.5" customHeight="1">
      <c r="A18" s="30" t="s">
        <v>32</v>
      </c>
      <c r="B18" s="31" t="s">
        <v>56</v>
      </c>
      <c r="C18" s="32" t="s">
        <v>286</v>
      </c>
      <c r="D18" s="10" t="s">
        <v>1</v>
      </c>
      <c r="E18" s="12">
        <f>E19+E20+E21</f>
        <v>5250</v>
      </c>
      <c r="F18" s="12">
        <f>F19+F20+F21</f>
        <v>0</v>
      </c>
      <c r="G18" s="12">
        <f>G19+G20+G21</f>
        <v>0</v>
      </c>
      <c r="H18" s="12">
        <f>H19+H20+H21</f>
        <v>5250</v>
      </c>
      <c r="I18" s="13">
        <f>I19+I20+I21</f>
        <v>0</v>
      </c>
      <c r="J18" s="51" t="s">
        <v>279</v>
      </c>
      <c r="K18" s="51" t="s">
        <v>179</v>
      </c>
      <c r="L18" s="92"/>
    </row>
    <row r="19" spans="1:12" ht="37.5" customHeight="1">
      <c r="A19" s="32"/>
      <c r="B19" s="31"/>
      <c r="C19" s="32"/>
      <c r="D19" s="11">
        <v>2018</v>
      </c>
      <c r="E19" s="12">
        <f>F19+G19+H19+I19</f>
        <v>5250</v>
      </c>
      <c r="F19" s="12">
        <v>0</v>
      </c>
      <c r="G19" s="12">
        <v>0</v>
      </c>
      <c r="H19" s="14">
        <v>5250</v>
      </c>
      <c r="I19" s="13">
        <v>0</v>
      </c>
      <c r="J19" s="51"/>
      <c r="K19" s="51"/>
      <c r="L19" s="92"/>
    </row>
    <row r="20" spans="1:12" ht="37.5" customHeight="1">
      <c r="A20" s="32"/>
      <c r="B20" s="31"/>
      <c r="C20" s="32"/>
      <c r="D20" s="11">
        <v>2019</v>
      </c>
      <c r="E20" s="12">
        <f>F20+G20+H20+I20</f>
        <v>0</v>
      </c>
      <c r="F20" s="12">
        <v>0</v>
      </c>
      <c r="G20" s="12">
        <v>0</v>
      </c>
      <c r="H20" s="12">
        <v>0</v>
      </c>
      <c r="I20" s="13">
        <v>0</v>
      </c>
      <c r="J20" s="51"/>
      <c r="K20" s="51"/>
      <c r="L20" s="92"/>
    </row>
    <row r="21" spans="1:12" ht="160.5" customHeight="1">
      <c r="A21" s="32"/>
      <c r="B21" s="31"/>
      <c r="C21" s="32"/>
      <c r="D21" s="11">
        <v>2020</v>
      </c>
      <c r="E21" s="12">
        <f>F21+G21+H21+I21</f>
        <v>0</v>
      </c>
      <c r="F21" s="12">
        <v>0</v>
      </c>
      <c r="G21" s="12">
        <v>0</v>
      </c>
      <c r="H21" s="12">
        <v>0</v>
      </c>
      <c r="I21" s="13">
        <v>0</v>
      </c>
      <c r="J21" s="51"/>
      <c r="K21" s="51"/>
      <c r="L21" s="92"/>
    </row>
    <row r="22" spans="1:12" ht="42" customHeight="1">
      <c r="A22" s="30" t="s">
        <v>33</v>
      </c>
      <c r="B22" s="31" t="s">
        <v>57</v>
      </c>
      <c r="C22" s="32" t="s">
        <v>286</v>
      </c>
      <c r="D22" s="10" t="s">
        <v>1</v>
      </c>
      <c r="E22" s="12">
        <f>E23+E24+E25</f>
        <v>1317.4</v>
      </c>
      <c r="F22" s="12">
        <f>F23+F24+F25</f>
        <v>0</v>
      </c>
      <c r="G22" s="12">
        <f>G23+G24+G25</f>
        <v>0</v>
      </c>
      <c r="H22" s="12">
        <f>H23+H24+H25</f>
        <v>1317.4</v>
      </c>
      <c r="I22" s="12">
        <f>I23+I24+I25</f>
        <v>0</v>
      </c>
      <c r="J22" s="64" t="s">
        <v>279</v>
      </c>
      <c r="K22" s="64" t="s">
        <v>179</v>
      </c>
      <c r="L22" s="32"/>
    </row>
    <row r="23" spans="1:12" ht="42" customHeight="1">
      <c r="A23" s="32"/>
      <c r="B23" s="31"/>
      <c r="C23" s="32"/>
      <c r="D23" s="11">
        <v>2018</v>
      </c>
      <c r="E23" s="12">
        <f>F23+G23+H23+I23</f>
        <v>1317.4</v>
      </c>
      <c r="F23" s="12">
        <v>0</v>
      </c>
      <c r="G23" s="12">
        <v>0</v>
      </c>
      <c r="H23" s="12">
        <v>1317.4</v>
      </c>
      <c r="I23" s="12">
        <v>0</v>
      </c>
      <c r="J23" s="32"/>
      <c r="K23" s="32"/>
      <c r="L23" s="32"/>
    </row>
    <row r="24" spans="1:12" ht="42" customHeight="1">
      <c r="A24" s="32"/>
      <c r="B24" s="31"/>
      <c r="C24" s="32"/>
      <c r="D24" s="11">
        <v>2019</v>
      </c>
      <c r="E24" s="12">
        <f>F24+G24+H24+I24</f>
        <v>0</v>
      </c>
      <c r="F24" s="12">
        <v>0</v>
      </c>
      <c r="G24" s="12">
        <v>0</v>
      </c>
      <c r="H24" s="12">
        <v>0</v>
      </c>
      <c r="I24" s="12">
        <v>0</v>
      </c>
      <c r="J24" s="32"/>
      <c r="K24" s="32"/>
      <c r="L24" s="32"/>
    </row>
    <row r="25" spans="1:12" ht="175.5" customHeight="1">
      <c r="A25" s="32"/>
      <c r="B25" s="31"/>
      <c r="C25" s="32"/>
      <c r="D25" s="11">
        <v>2020</v>
      </c>
      <c r="E25" s="12">
        <f>F25+G25+H25+I25</f>
        <v>0</v>
      </c>
      <c r="F25" s="12">
        <v>0</v>
      </c>
      <c r="G25" s="12">
        <v>0</v>
      </c>
      <c r="H25" s="12">
        <v>0</v>
      </c>
      <c r="I25" s="12">
        <v>0</v>
      </c>
      <c r="J25" s="32"/>
      <c r="K25" s="32"/>
      <c r="L25" s="32"/>
    </row>
    <row r="26" spans="1:12" ht="37.5" customHeight="1">
      <c r="A26" s="30" t="s">
        <v>46</v>
      </c>
      <c r="B26" s="31" t="s">
        <v>58</v>
      </c>
      <c r="C26" s="32" t="s">
        <v>286</v>
      </c>
      <c r="D26" s="10" t="s">
        <v>1</v>
      </c>
      <c r="E26" s="12">
        <f>E27+E28+E29</f>
        <v>8109.3</v>
      </c>
      <c r="F26" s="12">
        <f>F27+F28+F29</f>
        <v>0</v>
      </c>
      <c r="G26" s="12">
        <f>G27+G28+G29</f>
        <v>8000</v>
      </c>
      <c r="H26" s="12">
        <f>H27+H28+H29</f>
        <v>109.3</v>
      </c>
      <c r="I26" s="12">
        <f>I27+I28+I29</f>
        <v>0</v>
      </c>
      <c r="J26" s="32" t="s">
        <v>279</v>
      </c>
      <c r="K26" s="32" t="s">
        <v>586</v>
      </c>
      <c r="L26" s="32"/>
    </row>
    <row r="27" spans="1:12" ht="37.5" customHeight="1">
      <c r="A27" s="32"/>
      <c r="B27" s="31"/>
      <c r="C27" s="32"/>
      <c r="D27" s="11">
        <v>2018</v>
      </c>
      <c r="E27" s="12">
        <f>F27+G27+H27+I27</f>
        <v>8109.3</v>
      </c>
      <c r="F27" s="12">
        <v>0</v>
      </c>
      <c r="G27" s="12">
        <v>8000</v>
      </c>
      <c r="H27" s="12">
        <v>109.3</v>
      </c>
      <c r="I27" s="12">
        <v>0</v>
      </c>
      <c r="J27" s="32"/>
      <c r="K27" s="32"/>
      <c r="L27" s="32"/>
    </row>
    <row r="28" spans="1:12" ht="37.5" customHeight="1">
      <c r="A28" s="32"/>
      <c r="B28" s="31"/>
      <c r="C28" s="32"/>
      <c r="D28" s="11">
        <v>2019</v>
      </c>
      <c r="E28" s="12">
        <f>F28+G28+H28+I28</f>
        <v>0</v>
      </c>
      <c r="F28" s="12">
        <v>0</v>
      </c>
      <c r="G28" s="12">
        <v>0</v>
      </c>
      <c r="H28" s="12">
        <v>0</v>
      </c>
      <c r="I28" s="12">
        <v>0</v>
      </c>
      <c r="J28" s="32"/>
      <c r="K28" s="32"/>
      <c r="L28" s="32"/>
    </row>
    <row r="29" spans="1:12" ht="174" customHeight="1">
      <c r="A29" s="32"/>
      <c r="B29" s="31"/>
      <c r="C29" s="32"/>
      <c r="D29" s="11">
        <v>2020</v>
      </c>
      <c r="E29" s="12">
        <f>F29+G29+H29+I29</f>
        <v>0</v>
      </c>
      <c r="F29" s="12">
        <v>0</v>
      </c>
      <c r="G29" s="12">
        <v>0</v>
      </c>
      <c r="H29" s="12">
        <v>0</v>
      </c>
      <c r="I29" s="12">
        <v>0</v>
      </c>
      <c r="J29" s="32"/>
      <c r="K29" s="32"/>
      <c r="L29" s="32"/>
    </row>
    <row r="30" spans="1:12" ht="84" customHeight="1">
      <c r="A30" s="30" t="s">
        <v>47</v>
      </c>
      <c r="B30" s="31" t="s">
        <v>280</v>
      </c>
      <c r="C30" s="32" t="s">
        <v>286</v>
      </c>
      <c r="D30" s="10" t="s">
        <v>1</v>
      </c>
      <c r="E30" s="12">
        <f>E31+E32+E33</f>
        <v>7041.200000000001</v>
      </c>
      <c r="F30" s="12">
        <f>F31+F32+F33</f>
        <v>0</v>
      </c>
      <c r="G30" s="12">
        <f>G31+G32+G33</f>
        <v>0</v>
      </c>
      <c r="H30" s="12">
        <f>H31+H32+H33</f>
        <v>7041.200000000001</v>
      </c>
      <c r="I30" s="12">
        <f>I31+I32+I33</f>
        <v>0</v>
      </c>
      <c r="J30" s="32" t="s">
        <v>279</v>
      </c>
      <c r="K30" s="32" t="s">
        <v>179</v>
      </c>
      <c r="L30" s="32"/>
    </row>
    <row r="31" spans="1:12" ht="171" customHeight="1">
      <c r="A31" s="32"/>
      <c r="B31" s="31"/>
      <c r="C31" s="32"/>
      <c r="D31" s="11">
        <v>2018</v>
      </c>
      <c r="E31" s="12">
        <f>F31+G31+H31+I31</f>
        <v>2520</v>
      </c>
      <c r="F31" s="12">
        <v>0</v>
      </c>
      <c r="G31" s="12">
        <v>0</v>
      </c>
      <c r="H31" s="14">
        <v>2520</v>
      </c>
      <c r="I31" s="12">
        <v>0</v>
      </c>
      <c r="J31" s="32"/>
      <c r="K31" s="32"/>
      <c r="L31" s="32"/>
    </row>
    <row r="32" spans="1:12" ht="39" customHeight="1">
      <c r="A32" s="32"/>
      <c r="B32" s="31"/>
      <c r="C32" s="32"/>
      <c r="D32" s="11">
        <v>2019</v>
      </c>
      <c r="E32" s="12">
        <f>F32+G32+H32+I32</f>
        <v>2260.6</v>
      </c>
      <c r="F32" s="12">
        <v>0</v>
      </c>
      <c r="G32" s="12">
        <v>0</v>
      </c>
      <c r="H32" s="14">
        <v>2260.6</v>
      </c>
      <c r="I32" s="12">
        <v>0</v>
      </c>
      <c r="J32" s="32"/>
      <c r="K32" s="32"/>
      <c r="L32" s="32"/>
    </row>
    <row r="33" spans="1:12" ht="409.5" customHeight="1">
      <c r="A33" s="32"/>
      <c r="B33" s="31"/>
      <c r="C33" s="32"/>
      <c r="D33" s="11">
        <v>2020</v>
      </c>
      <c r="E33" s="12">
        <f>F33+G33+H33+I33</f>
        <v>2260.6</v>
      </c>
      <c r="F33" s="12">
        <v>0</v>
      </c>
      <c r="G33" s="12">
        <v>0</v>
      </c>
      <c r="H33" s="14">
        <v>2260.6</v>
      </c>
      <c r="I33" s="12">
        <v>0</v>
      </c>
      <c r="J33" s="32"/>
      <c r="K33" s="32"/>
      <c r="L33" s="32"/>
    </row>
    <row r="34" spans="1:12" ht="31.5" customHeight="1">
      <c r="A34" s="30" t="s">
        <v>48</v>
      </c>
      <c r="B34" s="31" t="s">
        <v>59</v>
      </c>
      <c r="C34" s="32" t="s">
        <v>286</v>
      </c>
      <c r="D34" s="10" t="s">
        <v>1</v>
      </c>
      <c r="E34" s="12">
        <f>E35+E36+E37</f>
        <v>810</v>
      </c>
      <c r="F34" s="12">
        <f>F35+F36+F37</f>
        <v>0</v>
      </c>
      <c r="G34" s="12">
        <f>G35+G36+G37</f>
        <v>0</v>
      </c>
      <c r="H34" s="12">
        <f>H35+H36+H37</f>
        <v>810</v>
      </c>
      <c r="I34" s="12">
        <f>I35+I36+I37</f>
        <v>0</v>
      </c>
      <c r="J34" s="32" t="s">
        <v>279</v>
      </c>
      <c r="K34" s="32" t="s">
        <v>179</v>
      </c>
      <c r="L34" s="32"/>
    </row>
    <row r="35" spans="1:12" ht="31.5" customHeight="1">
      <c r="A35" s="32"/>
      <c r="B35" s="31"/>
      <c r="C35" s="32"/>
      <c r="D35" s="11">
        <v>2018</v>
      </c>
      <c r="E35" s="12">
        <f>F35+G35+H35+I35</f>
        <v>270</v>
      </c>
      <c r="F35" s="12">
        <v>0</v>
      </c>
      <c r="G35" s="12">
        <v>0</v>
      </c>
      <c r="H35" s="14">
        <v>270</v>
      </c>
      <c r="I35" s="12">
        <v>0</v>
      </c>
      <c r="J35" s="32"/>
      <c r="K35" s="32"/>
      <c r="L35" s="32"/>
    </row>
    <row r="36" spans="1:12" ht="31.5" customHeight="1">
      <c r="A36" s="32"/>
      <c r="B36" s="31"/>
      <c r="C36" s="32"/>
      <c r="D36" s="11">
        <v>2019</v>
      </c>
      <c r="E36" s="12">
        <f>F36+G36+H36+I36</f>
        <v>270</v>
      </c>
      <c r="F36" s="12">
        <v>0</v>
      </c>
      <c r="G36" s="12">
        <v>0</v>
      </c>
      <c r="H36" s="14">
        <v>270</v>
      </c>
      <c r="I36" s="12">
        <v>0</v>
      </c>
      <c r="J36" s="32"/>
      <c r="K36" s="32"/>
      <c r="L36" s="32"/>
    </row>
    <row r="37" spans="1:12" ht="178.5" customHeight="1">
      <c r="A37" s="32"/>
      <c r="B37" s="31"/>
      <c r="C37" s="32"/>
      <c r="D37" s="11">
        <v>2020</v>
      </c>
      <c r="E37" s="12">
        <f>F37+G37+H37+I37</f>
        <v>270</v>
      </c>
      <c r="F37" s="12">
        <v>0</v>
      </c>
      <c r="G37" s="12">
        <v>0</v>
      </c>
      <c r="H37" s="14">
        <v>270</v>
      </c>
      <c r="I37" s="12">
        <v>0</v>
      </c>
      <c r="J37" s="32"/>
      <c r="K37" s="32"/>
      <c r="L37" s="32"/>
    </row>
    <row r="38" spans="1:12" ht="31.5" customHeight="1">
      <c r="A38" s="30" t="s">
        <v>49</v>
      </c>
      <c r="B38" s="31" t="s">
        <v>281</v>
      </c>
      <c r="C38" s="32" t="s">
        <v>286</v>
      </c>
      <c r="D38" s="10" t="s">
        <v>1</v>
      </c>
      <c r="E38" s="12">
        <f>E39+E40+E41</f>
        <v>5019.6</v>
      </c>
      <c r="F38" s="12">
        <f>F39+F40+F41</f>
        <v>0</v>
      </c>
      <c r="G38" s="12">
        <f>G39+G40+G41</f>
        <v>0</v>
      </c>
      <c r="H38" s="12">
        <f>H39+H40+H41</f>
        <v>5019.6</v>
      </c>
      <c r="I38" s="12">
        <f>I39+I40+I41</f>
        <v>0</v>
      </c>
      <c r="J38" s="32" t="s">
        <v>279</v>
      </c>
      <c r="K38" s="32" t="s">
        <v>179</v>
      </c>
      <c r="L38" s="32"/>
    </row>
    <row r="39" spans="1:12" ht="31.5" customHeight="1">
      <c r="A39" s="32"/>
      <c r="B39" s="31"/>
      <c r="C39" s="32"/>
      <c r="D39" s="11">
        <v>2018</v>
      </c>
      <c r="E39" s="12">
        <f>F39+G39+H39+I39</f>
        <v>1673.2</v>
      </c>
      <c r="F39" s="12">
        <v>0</v>
      </c>
      <c r="G39" s="12">
        <v>0</v>
      </c>
      <c r="H39" s="15">
        <v>1673.2</v>
      </c>
      <c r="I39" s="12">
        <v>0</v>
      </c>
      <c r="J39" s="32"/>
      <c r="K39" s="32"/>
      <c r="L39" s="32"/>
    </row>
    <row r="40" spans="1:12" ht="31.5" customHeight="1">
      <c r="A40" s="32"/>
      <c r="B40" s="31"/>
      <c r="C40" s="32"/>
      <c r="D40" s="11">
        <v>2019</v>
      </c>
      <c r="E40" s="12">
        <f>F40+G40+H40+I40</f>
        <v>1673.2</v>
      </c>
      <c r="F40" s="12">
        <v>0</v>
      </c>
      <c r="G40" s="12">
        <v>0</v>
      </c>
      <c r="H40" s="15">
        <v>1673.2</v>
      </c>
      <c r="I40" s="12">
        <v>0</v>
      </c>
      <c r="J40" s="32"/>
      <c r="K40" s="32"/>
      <c r="L40" s="32"/>
    </row>
    <row r="41" spans="1:12" ht="297" customHeight="1">
      <c r="A41" s="32"/>
      <c r="B41" s="31"/>
      <c r="C41" s="32"/>
      <c r="D41" s="11">
        <v>2020</v>
      </c>
      <c r="E41" s="12">
        <f>F41+G41+H41+I41</f>
        <v>1673.2</v>
      </c>
      <c r="F41" s="12">
        <v>0</v>
      </c>
      <c r="G41" s="12">
        <v>0</v>
      </c>
      <c r="H41" s="15">
        <v>1673.2</v>
      </c>
      <c r="I41" s="12">
        <v>0</v>
      </c>
      <c r="J41" s="32"/>
      <c r="K41" s="32"/>
      <c r="L41" s="32"/>
    </row>
    <row r="42" spans="1:18" ht="31.5" customHeight="1">
      <c r="A42" s="30" t="s">
        <v>50</v>
      </c>
      <c r="B42" s="31" t="s">
        <v>60</v>
      </c>
      <c r="C42" s="32" t="s">
        <v>286</v>
      </c>
      <c r="D42" s="10" t="s">
        <v>1</v>
      </c>
      <c r="E42" s="12">
        <f>E43+E44+E45</f>
        <v>538.5</v>
      </c>
      <c r="F42" s="12">
        <f>F43+F44+F45</f>
        <v>0</v>
      </c>
      <c r="G42" s="12">
        <f>G43+G44+G45</f>
        <v>0</v>
      </c>
      <c r="H42" s="12">
        <f>H43+H44+H45</f>
        <v>538.5</v>
      </c>
      <c r="I42" s="12">
        <f>I43+I44+I45</f>
        <v>0</v>
      </c>
      <c r="J42" s="32" t="s">
        <v>279</v>
      </c>
      <c r="K42" s="32" t="s">
        <v>179</v>
      </c>
      <c r="L42" s="32"/>
      <c r="M42" s="16"/>
      <c r="N42" s="16"/>
      <c r="O42" s="16"/>
      <c r="P42" s="88"/>
      <c r="Q42" s="88"/>
      <c r="R42" s="18"/>
    </row>
    <row r="43" spans="1:18" ht="31.5" customHeight="1">
      <c r="A43" s="32"/>
      <c r="B43" s="31"/>
      <c r="C43" s="32"/>
      <c r="D43" s="11">
        <v>2018</v>
      </c>
      <c r="E43" s="12">
        <f>F43+G43+H43+I43</f>
        <v>538.5</v>
      </c>
      <c r="F43" s="12">
        <v>0</v>
      </c>
      <c r="G43" s="12">
        <v>0</v>
      </c>
      <c r="H43" s="12">
        <v>538.5</v>
      </c>
      <c r="I43" s="12">
        <v>0</v>
      </c>
      <c r="J43" s="32"/>
      <c r="K43" s="32"/>
      <c r="L43" s="32"/>
      <c r="M43" s="16"/>
      <c r="N43" s="16"/>
      <c r="O43" s="16"/>
      <c r="P43" s="88"/>
      <c r="Q43" s="88"/>
      <c r="R43" s="18"/>
    </row>
    <row r="44" spans="1:18" ht="31.5" customHeight="1">
      <c r="A44" s="32"/>
      <c r="B44" s="31"/>
      <c r="C44" s="32"/>
      <c r="D44" s="11">
        <v>2019</v>
      </c>
      <c r="E44" s="12">
        <f>F44+G44+H44+I44</f>
        <v>0</v>
      </c>
      <c r="F44" s="12">
        <v>0</v>
      </c>
      <c r="G44" s="12">
        <v>0</v>
      </c>
      <c r="H44" s="12">
        <v>0</v>
      </c>
      <c r="I44" s="12">
        <v>0</v>
      </c>
      <c r="J44" s="32"/>
      <c r="K44" s="32"/>
      <c r="L44" s="32"/>
      <c r="M44" s="16"/>
      <c r="N44" s="16"/>
      <c r="O44" s="16"/>
      <c r="P44" s="88"/>
      <c r="Q44" s="88"/>
      <c r="R44" s="18"/>
    </row>
    <row r="45" spans="1:18" ht="178.5" customHeight="1">
      <c r="A45" s="32"/>
      <c r="B45" s="31"/>
      <c r="C45" s="32"/>
      <c r="D45" s="11">
        <v>2020</v>
      </c>
      <c r="E45" s="12">
        <f>F45+G45+H45+I45</f>
        <v>0</v>
      </c>
      <c r="F45" s="12">
        <v>0</v>
      </c>
      <c r="G45" s="12">
        <v>0</v>
      </c>
      <c r="H45" s="12">
        <v>0</v>
      </c>
      <c r="I45" s="12">
        <v>0</v>
      </c>
      <c r="J45" s="32"/>
      <c r="K45" s="32"/>
      <c r="L45" s="32"/>
      <c r="M45" s="16"/>
      <c r="N45" s="16"/>
      <c r="O45" s="16"/>
      <c r="P45" s="88"/>
      <c r="Q45" s="88"/>
      <c r="R45" s="18"/>
    </row>
    <row r="46" spans="1:18" ht="31.5" customHeight="1">
      <c r="A46" s="30" t="s">
        <v>51</v>
      </c>
      <c r="B46" s="31" t="s">
        <v>61</v>
      </c>
      <c r="C46" s="32" t="s">
        <v>286</v>
      </c>
      <c r="D46" s="10" t="s">
        <v>1</v>
      </c>
      <c r="E46" s="12">
        <f>E47+E48+E49</f>
        <v>1924.5</v>
      </c>
      <c r="F46" s="12">
        <f>F47+F48+F49</f>
        <v>0</v>
      </c>
      <c r="G46" s="12">
        <f>G47+G48+G49</f>
        <v>0</v>
      </c>
      <c r="H46" s="12">
        <f>H47+H48+H49</f>
        <v>1924.5</v>
      </c>
      <c r="I46" s="12">
        <f>I47+I48+I49</f>
        <v>0</v>
      </c>
      <c r="J46" s="32" t="s">
        <v>279</v>
      </c>
      <c r="K46" s="32" t="s">
        <v>179</v>
      </c>
      <c r="L46" s="32"/>
      <c r="M46" s="16"/>
      <c r="N46" s="16"/>
      <c r="O46" s="16"/>
      <c r="P46" s="17"/>
      <c r="Q46" s="17"/>
      <c r="R46" s="18"/>
    </row>
    <row r="47" spans="1:18" ht="31.5" customHeight="1">
      <c r="A47" s="32"/>
      <c r="B47" s="31"/>
      <c r="C47" s="32"/>
      <c r="D47" s="11">
        <v>2018</v>
      </c>
      <c r="E47" s="12">
        <f>F47+G47+H47+I47</f>
        <v>1924.5</v>
      </c>
      <c r="F47" s="12">
        <v>0</v>
      </c>
      <c r="G47" s="12">
        <v>0</v>
      </c>
      <c r="H47" s="12">
        <v>1924.5</v>
      </c>
      <c r="I47" s="12">
        <v>0</v>
      </c>
      <c r="J47" s="32"/>
      <c r="K47" s="32"/>
      <c r="L47" s="32"/>
      <c r="M47" s="16"/>
      <c r="N47" s="16"/>
      <c r="O47" s="16"/>
      <c r="P47" s="17"/>
      <c r="Q47" s="17"/>
      <c r="R47" s="18"/>
    </row>
    <row r="48" spans="1:18" ht="31.5" customHeight="1">
      <c r="A48" s="32"/>
      <c r="B48" s="31"/>
      <c r="C48" s="32"/>
      <c r="D48" s="11">
        <v>2019</v>
      </c>
      <c r="E48" s="12">
        <f>F48+G48+H48+I48</f>
        <v>0</v>
      </c>
      <c r="F48" s="12">
        <v>0</v>
      </c>
      <c r="G48" s="12">
        <v>0</v>
      </c>
      <c r="H48" s="12">
        <v>0</v>
      </c>
      <c r="I48" s="12">
        <v>0</v>
      </c>
      <c r="J48" s="32"/>
      <c r="K48" s="32"/>
      <c r="L48" s="32"/>
      <c r="M48" s="16"/>
      <c r="N48" s="16"/>
      <c r="O48" s="16"/>
      <c r="P48" s="17"/>
      <c r="Q48" s="17"/>
      <c r="R48" s="18"/>
    </row>
    <row r="49" spans="1:18" ht="313.5" customHeight="1">
      <c r="A49" s="32"/>
      <c r="B49" s="31"/>
      <c r="C49" s="32"/>
      <c r="D49" s="11">
        <v>2020</v>
      </c>
      <c r="E49" s="12">
        <f>F49+G49+H49+I49</f>
        <v>0</v>
      </c>
      <c r="F49" s="12">
        <v>0</v>
      </c>
      <c r="G49" s="12">
        <v>0</v>
      </c>
      <c r="H49" s="12">
        <v>0</v>
      </c>
      <c r="I49" s="12">
        <v>0</v>
      </c>
      <c r="J49" s="32"/>
      <c r="K49" s="32"/>
      <c r="L49" s="32"/>
      <c r="M49" s="16"/>
      <c r="N49" s="16"/>
      <c r="O49" s="16"/>
      <c r="P49" s="17"/>
      <c r="Q49" s="17"/>
      <c r="R49" s="18"/>
    </row>
    <row r="50" spans="1:18" ht="31.5" customHeight="1">
      <c r="A50" s="30" t="s">
        <v>52</v>
      </c>
      <c r="B50" s="31" t="s">
        <v>62</v>
      </c>
      <c r="C50" s="32" t="s">
        <v>286</v>
      </c>
      <c r="D50" s="10" t="s">
        <v>1</v>
      </c>
      <c r="E50" s="12">
        <f>E51+E52+E53</f>
        <v>309</v>
      </c>
      <c r="F50" s="12">
        <f>F51+F52+F53</f>
        <v>0</v>
      </c>
      <c r="G50" s="12">
        <f>G51+G52+G53</f>
        <v>0</v>
      </c>
      <c r="H50" s="12">
        <f>H51+H52+H53</f>
        <v>309</v>
      </c>
      <c r="I50" s="12">
        <f>I51+I52+I53</f>
        <v>0</v>
      </c>
      <c r="J50" s="32" t="s">
        <v>279</v>
      </c>
      <c r="K50" s="32" t="s">
        <v>179</v>
      </c>
      <c r="L50" s="32"/>
      <c r="M50" s="16"/>
      <c r="N50" s="16"/>
      <c r="O50" s="16"/>
      <c r="P50" s="17"/>
      <c r="Q50" s="17"/>
      <c r="R50" s="18"/>
    </row>
    <row r="51" spans="1:18" ht="31.5" customHeight="1">
      <c r="A51" s="32"/>
      <c r="B51" s="31"/>
      <c r="C51" s="32"/>
      <c r="D51" s="11">
        <v>2018</v>
      </c>
      <c r="E51" s="12">
        <f>F51+G51+H51+I51</f>
        <v>309</v>
      </c>
      <c r="F51" s="12">
        <v>0</v>
      </c>
      <c r="G51" s="12">
        <v>0</v>
      </c>
      <c r="H51" s="12">
        <v>309</v>
      </c>
      <c r="I51" s="12">
        <v>0</v>
      </c>
      <c r="J51" s="32"/>
      <c r="K51" s="32"/>
      <c r="L51" s="32"/>
      <c r="M51" s="16"/>
      <c r="N51" s="16"/>
      <c r="O51" s="16"/>
      <c r="P51" s="17"/>
      <c r="Q51" s="17"/>
      <c r="R51" s="18"/>
    </row>
    <row r="52" spans="1:18" ht="31.5" customHeight="1">
      <c r="A52" s="32"/>
      <c r="B52" s="31"/>
      <c r="C52" s="32"/>
      <c r="D52" s="11">
        <v>2019</v>
      </c>
      <c r="E52" s="12">
        <f>F52+G52+H52+I52</f>
        <v>0</v>
      </c>
      <c r="F52" s="12">
        <v>0</v>
      </c>
      <c r="G52" s="12">
        <v>0</v>
      </c>
      <c r="H52" s="12">
        <v>0</v>
      </c>
      <c r="I52" s="12">
        <v>0</v>
      </c>
      <c r="J52" s="32"/>
      <c r="K52" s="32"/>
      <c r="L52" s="32"/>
      <c r="M52" s="16"/>
      <c r="N52" s="16"/>
      <c r="O52" s="16"/>
      <c r="P52" s="17"/>
      <c r="Q52" s="17"/>
      <c r="R52" s="18"/>
    </row>
    <row r="53" spans="1:18" ht="184.5" customHeight="1">
      <c r="A53" s="32"/>
      <c r="B53" s="31"/>
      <c r="C53" s="32"/>
      <c r="D53" s="11">
        <v>2020</v>
      </c>
      <c r="E53" s="12">
        <f>F53+G53+H53+I53</f>
        <v>0</v>
      </c>
      <c r="F53" s="12">
        <v>0</v>
      </c>
      <c r="G53" s="12">
        <v>0</v>
      </c>
      <c r="H53" s="12">
        <v>0</v>
      </c>
      <c r="I53" s="12">
        <v>0</v>
      </c>
      <c r="J53" s="32"/>
      <c r="K53" s="32"/>
      <c r="L53" s="32"/>
      <c r="M53" s="16"/>
      <c r="N53" s="16"/>
      <c r="O53" s="16"/>
      <c r="P53" s="17"/>
      <c r="Q53" s="17"/>
      <c r="R53" s="18"/>
    </row>
    <row r="54" spans="1:18" ht="31.5" customHeight="1">
      <c r="A54" s="30" t="s">
        <v>53</v>
      </c>
      <c r="B54" s="31" t="s">
        <v>63</v>
      </c>
      <c r="C54" s="32" t="s">
        <v>286</v>
      </c>
      <c r="D54" s="10" t="s">
        <v>1</v>
      </c>
      <c r="E54" s="12">
        <f>E55+E56+E57</f>
        <v>7642</v>
      </c>
      <c r="F54" s="12">
        <f>F55+F56+F57</f>
        <v>0</v>
      </c>
      <c r="G54" s="12">
        <f>G55+G56+G57</f>
        <v>0</v>
      </c>
      <c r="H54" s="12">
        <f>H55+H56+H57</f>
        <v>7642</v>
      </c>
      <c r="I54" s="12">
        <f>I55+I56+I57</f>
        <v>0</v>
      </c>
      <c r="J54" s="32" t="s">
        <v>279</v>
      </c>
      <c r="K54" s="32" t="s">
        <v>179</v>
      </c>
      <c r="L54" s="32"/>
      <c r="M54" s="16"/>
      <c r="N54" s="16"/>
      <c r="O54" s="16"/>
      <c r="P54" s="17"/>
      <c r="Q54" s="17"/>
      <c r="R54" s="18"/>
    </row>
    <row r="55" spans="1:18" ht="31.5" customHeight="1">
      <c r="A55" s="32"/>
      <c r="B55" s="31"/>
      <c r="C55" s="32"/>
      <c r="D55" s="11">
        <v>2018</v>
      </c>
      <c r="E55" s="12">
        <f>F55+G55+H55+I55</f>
        <v>7642</v>
      </c>
      <c r="F55" s="12">
        <v>0</v>
      </c>
      <c r="G55" s="12">
        <v>0</v>
      </c>
      <c r="H55" s="12">
        <v>7642</v>
      </c>
      <c r="I55" s="12">
        <v>0</v>
      </c>
      <c r="J55" s="32"/>
      <c r="K55" s="32"/>
      <c r="L55" s="32"/>
      <c r="M55" s="16"/>
      <c r="N55" s="16"/>
      <c r="O55" s="16"/>
      <c r="P55" s="17"/>
      <c r="Q55" s="17"/>
      <c r="R55" s="18"/>
    </row>
    <row r="56" spans="1:18" ht="31.5" customHeight="1">
      <c r="A56" s="32"/>
      <c r="B56" s="31"/>
      <c r="C56" s="32"/>
      <c r="D56" s="11">
        <v>2019</v>
      </c>
      <c r="E56" s="12">
        <f>F56+G56+H56+I56</f>
        <v>0</v>
      </c>
      <c r="F56" s="12">
        <v>0</v>
      </c>
      <c r="G56" s="12">
        <v>0</v>
      </c>
      <c r="H56" s="12">
        <v>0</v>
      </c>
      <c r="I56" s="12">
        <v>0</v>
      </c>
      <c r="J56" s="32"/>
      <c r="K56" s="32"/>
      <c r="L56" s="32"/>
      <c r="M56" s="16"/>
      <c r="N56" s="16"/>
      <c r="O56" s="16"/>
      <c r="P56" s="17"/>
      <c r="Q56" s="17"/>
      <c r="R56" s="18"/>
    </row>
    <row r="57" spans="1:18" ht="178.5" customHeight="1">
      <c r="A57" s="32"/>
      <c r="B57" s="31"/>
      <c r="C57" s="32"/>
      <c r="D57" s="11">
        <v>2020</v>
      </c>
      <c r="E57" s="12">
        <f>F57+G57+H57+I57</f>
        <v>0</v>
      </c>
      <c r="F57" s="12">
        <v>0</v>
      </c>
      <c r="G57" s="12">
        <v>0</v>
      </c>
      <c r="H57" s="12">
        <v>0</v>
      </c>
      <c r="I57" s="12">
        <v>0</v>
      </c>
      <c r="J57" s="32"/>
      <c r="K57" s="32"/>
      <c r="L57" s="32"/>
      <c r="M57" s="16"/>
      <c r="N57" s="16"/>
      <c r="O57" s="16"/>
      <c r="P57" s="17"/>
      <c r="Q57" s="17"/>
      <c r="R57" s="18"/>
    </row>
    <row r="58" spans="1:18" ht="31.5" customHeight="1">
      <c r="A58" s="30" t="s">
        <v>54</v>
      </c>
      <c r="B58" s="31" t="s">
        <v>64</v>
      </c>
      <c r="C58" s="32" t="s">
        <v>286</v>
      </c>
      <c r="D58" s="10" t="s">
        <v>1</v>
      </c>
      <c r="E58" s="12">
        <f>E59+E60+E61</f>
        <v>6335.4</v>
      </c>
      <c r="F58" s="12">
        <f>F59+F60+F61</f>
        <v>0</v>
      </c>
      <c r="G58" s="12">
        <f>G59+G60+G61</f>
        <v>0</v>
      </c>
      <c r="H58" s="12">
        <f>H59+H60+H61</f>
        <v>6335.4</v>
      </c>
      <c r="I58" s="12">
        <f>I59+I60+I61</f>
        <v>0</v>
      </c>
      <c r="J58" s="32" t="s">
        <v>279</v>
      </c>
      <c r="K58" s="32" t="s">
        <v>179</v>
      </c>
      <c r="L58" s="32"/>
      <c r="M58" s="16"/>
      <c r="N58" s="16"/>
      <c r="O58" s="16"/>
      <c r="P58" s="17"/>
      <c r="Q58" s="17"/>
      <c r="R58" s="18"/>
    </row>
    <row r="59" spans="1:18" ht="31.5" customHeight="1">
      <c r="A59" s="32"/>
      <c r="B59" s="31"/>
      <c r="C59" s="32"/>
      <c r="D59" s="11">
        <v>2018</v>
      </c>
      <c r="E59" s="12">
        <f>F59+G59+H59+I59</f>
        <v>6335.4</v>
      </c>
      <c r="F59" s="12">
        <v>0</v>
      </c>
      <c r="G59" s="12">
        <v>0</v>
      </c>
      <c r="H59" s="12">
        <v>6335.4</v>
      </c>
      <c r="I59" s="12">
        <v>0</v>
      </c>
      <c r="J59" s="32"/>
      <c r="K59" s="32"/>
      <c r="L59" s="32"/>
      <c r="M59" s="16"/>
      <c r="N59" s="16"/>
      <c r="O59" s="16"/>
      <c r="P59" s="17"/>
      <c r="Q59" s="17"/>
      <c r="R59" s="18"/>
    </row>
    <row r="60" spans="1:18" ht="31.5" customHeight="1">
      <c r="A60" s="32"/>
      <c r="B60" s="31"/>
      <c r="C60" s="32"/>
      <c r="D60" s="11">
        <v>2019</v>
      </c>
      <c r="E60" s="12">
        <f>F60+G60+H60+I60</f>
        <v>0</v>
      </c>
      <c r="F60" s="12">
        <v>0</v>
      </c>
      <c r="G60" s="12">
        <v>0</v>
      </c>
      <c r="H60" s="12">
        <v>0</v>
      </c>
      <c r="I60" s="12">
        <v>0</v>
      </c>
      <c r="J60" s="32"/>
      <c r="K60" s="32"/>
      <c r="L60" s="32"/>
      <c r="M60" s="16"/>
      <c r="N60" s="16"/>
      <c r="O60" s="16"/>
      <c r="P60" s="17"/>
      <c r="Q60" s="17"/>
      <c r="R60" s="18"/>
    </row>
    <row r="61" spans="1:18" ht="186" customHeight="1">
      <c r="A61" s="32"/>
      <c r="B61" s="31"/>
      <c r="C61" s="32"/>
      <c r="D61" s="11">
        <v>2020</v>
      </c>
      <c r="E61" s="12">
        <f>F61+G61+H61+I61</f>
        <v>0</v>
      </c>
      <c r="F61" s="12">
        <v>0</v>
      </c>
      <c r="G61" s="12">
        <v>0</v>
      </c>
      <c r="H61" s="12">
        <v>0</v>
      </c>
      <c r="I61" s="12">
        <v>0</v>
      </c>
      <c r="J61" s="32"/>
      <c r="K61" s="32"/>
      <c r="L61" s="32"/>
      <c r="M61" s="16"/>
      <c r="N61" s="16"/>
      <c r="O61" s="16"/>
      <c r="P61" s="17"/>
      <c r="Q61" s="17"/>
      <c r="R61" s="18"/>
    </row>
    <row r="62" spans="1:12" ht="35.25" customHeight="1">
      <c r="A62" s="89" t="s">
        <v>65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1"/>
    </row>
    <row r="63" spans="1:12" ht="31.5" customHeight="1">
      <c r="A63" s="54"/>
      <c r="B63" s="36" t="s">
        <v>23</v>
      </c>
      <c r="C63" s="32"/>
      <c r="D63" s="8" t="s">
        <v>1</v>
      </c>
      <c r="E63" s="7">
        <f>F63+G63+H63+I63</f>
        <v>1203368.7</v>
      </c>
      <c r="F63" s="7">
        <f>F64+F65+F66</f>
        <v>0</v>
      </c>
      <c r="G63" s="7">
        <f>G64+G65+G66</f>
        <v>379359.5</v>
      </c>
      <c r="H63" s="7">
        <f>H64+H65+H66</f>
        <v>824009.2</v>
      </c>
      <c r="I63" s="7">
        <f>I64+I65+I66</f>
        <v>0</v>
      </c>
      <c r="J63" s="32"/>
      <c r="K63" s="32"/>
      <c r="L63" s="32"/>
    </row>
    <row r="64" spans="1:12" ht="31.5" customHeight="1">
      <c r="A64" s="54"/>
      <c r="B64" s="36"/>
      <c r="C64" s="32"/>
      <c r="D64" s="5">
        <v>2018</v>
      </c>
      <c r="E64" s="7">
        <f>F64+G64+H64+I64</f>
        <v>133970.2</v>
      </c>
      <c r="F64" s="7">
        <f aca="true" t="shared" si="2" ref="F64:I65">F68+F72+F76+F80+F84+F88+F92+F96+F100+F104+F108+F112+F116+F120+F124+F128+F132+F136+F140+F144+F148+F152+F156+F160+F164+F168+F172+F176+F180+F184+F188+F192+F196+F200+F204+F208+F212</f>
        <v>0</v>
      </c>
      <c r="G64" s="7">
        <f t="shared" si="2"/>
        <v>5900</v>
      </c>
      <c r="H64" s="7">
        <f t="shared" si="2"/>
        <v>128070.2</v>
      </c>
      <c r="I64" s="7">
        <f t="shared" si="2"/>
        <v>0</v>
      </c>
      <c r="J64" s="32"/>
      <c r="K64" s="32"/>
      <c r="L64" s="32"/>
    </row>
    <row r="65" spans="1:12" ht="31.5" customHeight="1">
      <c r="A65" s="54"/>
      <c r="B65" s="36"/>
      <c r="C65" s="32"/>
      <c r="D65" s="5">
        <v>2019</v>
      </c>
      <c r="E65" s="7">
        <f>F65+G65+H65+I65</f>
        <v>483668.5</v>
      </c>
      <c r="F65" s="7">
        <f t="shared" si="2"/>
        <v>0</v>
      </c>
      <c r="G65" s="7">
        <f t="shared" si="2"/>
        <v>186730.2</v>
      </c>
      <c r="H65" s="7">
        <f t="shared" si="2"/>
        <v>296938.3</v>
      </c>
      <c r="I65" s="7">
        <f t="shared" si="2"/>
        <v>0</v>
      </c>
      <c r="J65" s="32"/>
      <c r="K65" s="32"/>
      <c r="L65" s="32"/>
    </row>
    <row r="66" spans="1:12" ht="31.5" customHeight="1">
      <c r="A66" s="54"/>
      <c r="B66" s="36"/>
      <c r="C66" s="32"/>
      <c r="D66" s="5">
        <v>2020</v>
      </c>
      <c r="E66" s="7">
        <f>F66+G66+H66+I66</f>
        <v>585730</v>
      </c>
      <c r="F66" s="7">
        <f>F70+F74+F78+F86+F90+F94+F98+F102+F106+F110+F114+F118+F122+F126+F130+F134+F138+F142+F146+F150+F154+F158+F162+F166+F170+F174+F178+F182+F186+F190+F198+F202+F206+F210+F214</f>
        <v>0</v>
      </c>
      <c r="G66" s="7">
        <f>G70+G74+G78+G86+G90+G94+G98+G102+G106+G110+G114+G118+G122+G126+G130+G134+G138+G142+G146+G150+G154+G158+G162+G166+G170+G174+G178+G182+G186+G190+G198+G202+G206+G210+G214+G82</f>
        <v>186729.3</v>
      </c>
      <c r="H66" s="7">
        <f>H70+H74+H78+H86+H90+H94+H98+H102+H106+H110+H114+H118+H122+H126+H130+H134+H138+H142+H146+H150+H154+H158+H162+H166+H170+H174+H178+H182+H186+H190+H198+H202+H206+H210+H214+H82</f>
        <v>399000.7</v>
      </c>
      <c r="I66" s="7">
        <f>I70+I74+I78+I86+I90+I94+I98+I102+I106+I110+I114+I118+I122+I126+I130+I134+I138+I142+I146+I150+I154+I158+I162+I166+I170+I174+I178+I182+I186+I190+I198+I202+I206+I210+I214</f>
        <v>0</v>
      </c>
      <c r="J66" s="32"/>
      <c r="K66" s="32"/>
      <c r="L66" s="32"/>
    </row>
    <row r="67" spans="1:12" ht="31.5" customHeight="1">
      <c r="A67" s="30" t="s">
        <v>628</v>
      </c>
      <c r="B67" s="70" t="s">
        <v>322</v>
      </c>
      <c r="C67" s="32" t="s">
        <v>67</v>
      </c>
      <c r="D67" s="10" t="s">
        <v>1</v>
      </c>
      <c r="E67" s="12">
        <f>E68+E69+E70</f>
        <v>420308.5</v>
      </c>
      <c r="F67" s="12">
        <f>F68+F69+F70</f>
        <v>0</v>
      </c>
      <c r="G67" s="12">
        <f>G68+G69+G70</f>
        <v>373459.5</v>
      </c>
      <c r="H67" s="12">
        <f>H68+H69+H70</f>
        <v>46849</v>
      </c>
      <c r="I67" s="12">
        <f>I68+I69+I70</f>
        <v>0</v>
      </c>
      <c r="J67" s="32" t="s">
        <v>323</v>
      </c>
      <c r="K67" s="32" t="s">
        <v>591</v>
      </c>
      <c r="L67" s="32"/>
    </row>
    <row r="68" spans="1:12" ht="31.5" customHeight="1">
      <c r="A68" s="30"/>
      <c r="B68" s="71"/>
      <c r="C68" s="32"/>
      <c r="D68" s="11">
        <v>2018</v>
      </c>
      <c r="E68" s="19">
        <f>F68+G68+H68+I68</f>
        <v>5353.5</v>
      </c>
      <c r="F68" s="12">
        <v>0</v>
      </c>
      <c r="G68" s="12">
        <v>0</v>
      </c>
      <c r="H68" s="12">
        <v>5353.5</v>
      </c>
      <c r="I68" s="12">
        <v>0</v>
      </c>
      <c r="J68" s="32"/>
      <c r="K68" s="32"/>
      <c r="L68" s="32"/>
    </row>
    <row r="69" spans="1:12" ht="31.5" customHeight="1">
      <c r="A69" s="30"/>
      <c r="B69" s="71"/>
      <c r="C69" s="32"/>
      <c r="D69" s="11">
        <v>2019</v>
      </c>
      <c r="E69" s="19">
        <f>F69+G69+H69+I69</f>
        <v>207478</v>
      </c>
      <c r="F69" s="12">
        <v>0</v>
      </c>
      <c r="G69" s="12">
        <v>186730.2</v>
      </c>
      <c r="H69" s="12">
        <v>20747.8</v>
      </c>
      <c r="I69" s="12">
        <v>0</v>
      </c>
      <c r="J69" s="32"/>
      <c r="K69" s="32"/>
      <c r="L69" s="32"/>
    </row>
    <row r="70" spans="1:12" ht="325.5" customHeight="1">
      <c r="A70" s="30"/>
      <c r="B70" s="72"/>
      <c r="C70" s="32"/>
      <c r="D70" s="11">
        <v>2020</v>
      </c>
      <c r="E70" s="19">
        <f>F70+G70+H70+I70</f>
        <v>207477</v>
      </c>
      <c r="F70" s="12">
        <v>0</v>
      </c>
      <c r="G70" s="12">
        <v>186729.3</v>
      </c>
      <c r="H70" s="12">
        <v>20747.7</v>
      </c>
      <c r="I70" s="12">
        <v>0</v>
      </c>
      <c r="J70" s="32"/>
      <c r="K70" s="32"/>
      <c r="L70" s="32"/>
    </row>
    <row r="71" spans="1:12" ht="31.5" customHeight="1">
      <c r="A71" s="30" t="s">
        <v>629</v>
      </c>
      <c r="B71" s="31" t="s">
        <v>542</v>
      </c>
      <c r="C71" s="32" t="s">
        <v>145</v>
      </c>
      <c r="D71" s="10" t="s">
        <v>1</v>
      </c>
      <c r="E71" s="12">
        <f>E72+E73+E74</f>
        <v>14960</v>
      </c>
      <c r="F71" s="12">
        <f>F72+F73+F74</f>
        <v>0</v>
      </c>
      <c r="G71" s="12">
        <f>G72+G73+G74</f>
        <v>0</v>
      </c>
      <c r="H71" s="12">
        <f>H72+H73+H74</f>
        <v>14960</v>
      </c>
      <c r="I71" s="12">
        <f>I72+I73+I74</f>
        <v>0</v>
      </c>
      <c r="J71" s="32" t="s">
        <v>323</v>
      </c>
      <c r="K71" s="32" t="s">
        <v>333</v>
      </c>
      <c r="L71" s="31"/>
    </row>
    <row r="72" spans="1:12" ht="31.5" customHeight="1">
      <c r="A72" s="51"/>
      <c r="B72" s="31"/>
      <c r="C72" s="51"/>
      <c r="D72" s="11">
        <v>2018</v>
      </c>
      <c r="E72" s="19">
        <f>F72+G72+H72+I72</f>
        <v>14960</v>
      </c>
      <c r="F72" s="12">
        <v>0</v>
      </c>
      <c r="G72" s="12">
        <v>0</v>
      </c>
      <c r="H72" s="12">
        <v>14960</v>
      </c>
      <c r="I72" s="12">
        <v>0</v>
      </c>
      <c r="J72" s="32"/>
      <c r="K72" s="32"/>
      <c r="L72" s="53"/>
    </row>
    <row r="73" spans="1:12" ht="31.5" customHeight="1">
      <c r="A73" s="51"/>
      <c r="B73" s="31"/>
      <c r="C73" s="51"/>
      <c r="D73" s="11">
        <v>2019</v>
      </c>
      <c r="E73" s="19">
        <f>F73+G73+H73+I73</f>
        <v>0</v>
      </c>
      <c r="F73" s="12">
        <v>0</v>
      </c>
      <c r="G73" s="12">
        <v>0</v>
      </c>
      <c r="H73" s="12">
        <v>0</v>
      </c>
      <c r="I73" s="12">
        <v>0</v>
      </c>
      <c r="J73" s="32"/>
      <c r="K73" s="32"/>
      <c r="L73" s="53"/>
    </row>
    <row r="74" spans="1:12" ht="129" customHeight="1">
      <c r="A74" s="51"/>
      <c r="B74" s="31"/>
      <c r="C74" s="51"/>
      <c r="D74" s="11">
        <v>2020</v>
      </c>
      <c r="E74" s="19">
        <f>F74+G74+H74+I74</f>
        <v>0</v>
      </c>
      <c r="F74" s="12">
        <v>0</v>
      </c>
      <c r="G74" s="12">
        <v>0</v>
      </c>
      <c r="H74" s="12">
        <v>0</v>
      </c>
      <c r="I74" s="12">
        <v>0</v>
      </c>
      <c r="J74" s="32"/>
      <c r="K74" s="32"/>
      <c r="L74" s="53"/>
    </row>
    <row r="75" spans="1:12" ht="31.5" customHeight="1">
      <c r="A75" s="67" t="s">
        <v>630</v>
      </c>
      <c r="B75" s="31" t="s">
        <v>587</v>
      </c>
      <c r="C75" s="51" t="s">
        <v>589</v>
      </c>
      <c r="D75" s="10" t="s">
        <v>1</v>
      </c>
      <c r="E75" s="12">
        <f>E76+E77+E78</f>
        <v>1200</v>
      </c>
      <c r="F75" s="12">
        <f>F76+F77+F78</f>
        <v>0</v>
      </c>
      <c r="G75" s="12">
        <f>G76+G77+G78</f>
        <v>0</v>
      </c>
      <c r="H75" s="12">
        <f>H76+H77+H78</f>
        <v>1200</v>
      </c>
      <c r="I75" s="12">
        <f>I76+I77+I78</f>
        <v>0</v>
      </c>
      <c r="J75" s="32" t="s">
        <v>491</v>
      </c>
      <c r="K75" s="32" t="s">
        <v>180</v>
      </c>
      <c r="L75" s="53"/>
    </row>
    <row r="76" spans="1:12" ht="31.5" customHeight="1">
      <c r="A76" s="68"/>
      <c r="B76" s="31"/>
      <c r="C76" s="51"/>
      <c r="D76" s="11">
        <v>2018</v>
      </c>
      <c r="E76" s="19">
        <f>F76+G76+H76+I76</f>
        <v>1200</v>
      </c>
      <c r="F76" s="12">
        <v>0</v>
      </c>
      <c r="G76" s="12">
        <v>0</v>
      </c>
      <c r="H76" s="12">
        <v>1200</v>
      </c>
      <c r="I76" s="12">
        <v>0</v>
      </c>
      <c r="J76" s="32"/>
      <c r="K76" s="32"/>
      <c r="L76" s="53"/>
    </row>
    <row r="77" spans="1:12" ht="31.5" customHeight="1">
      <c r="A77" s="68"/>
      <c r="B77" s="31"/>
      <c r="C77" s="51"/>
      <c r="D77" s="11">
        <v>2019</v>
      </c>
      <c r="E77" s="19">
        <f>F77+G77+H77+I77</f>
        <v>0</v>
      </c>
      <c r="F77" s="12">
        <v>0</v>
      </c>
      <c r="G77" s="12">
        <v>0</v>
      </c>
      <c r="H77" s="12">
        <v>0</v>
      </c>
      <c r="I77" s="12">
        <v>0</v>
      </c>
      <c r="J77" s="32"/>
      <c r="K77" s="32"/>
      <c r="L77" s="53"/>
    </row>
    <row r="78" spans="1:12" ht="79.5" customHeight="1">
      <c r="A78" s="69"/>
      <c r="B78" s="31"/>
      <c r="C78" s="51"/>
      <c r="D78" s="11">
        <v>2020</v>
      </c>
      <c r="E78" s="19">
        <f>F78+G78+H78+I78</f>
        <v>0</v>
      </c>
      <c r="F78" s="12">
        <v>0</v>
      </c>
      <c r="G78" s="12">
        <v>0</v>
      </c>
      <c r="H78" s="12">
        <v>0</v>
      </c>
      <c r="I78" s="12">
        <v>0</v>
      </c>
      <c r="J78" s="32"/>
      <c r="K78" s="32"/>
      <c r="L78" s="53"/>
    </row>
    <row r="79" spans="1:12" ht="31.5" customHeight="1">
      <c r="A79" s="67" t="s">
        <v>631</v>
      </c>
      <c r="B79" s="31" t="s">
        <v>588</v>
      </c>
      <c r="C79" s="51" t="s">
        <v>589</v>
      </c>
      <c r="D79" s="10" t="s">
        <v>1</v>
      </c>
      <c r="E79" s="12">
        <f>E80+E81+E82</f>
        <v>54000</v>
      </c>
      <c r="F79" s="12">
        <f>F80+F81+F82</f>
        <v>0</v>
      </c>
      <c r="G79" s="12">
        <f>G80+G81+G82</f>
        <v>0</v>
      </c>
      <c r="H79" s="12">
        <f>H80+H81+H82</f>
        <v>54000</v>
      </c>
      <c r="I79" s="12">
        <f>I80+I81+I82</f>
        <v>0</v>
      </c>
      <c r="J79" s="32" t="s">
        <v>491</v>
      </c>
      <c r="K79" s="32" t="s">
        <v>180</v>
      </c>
      <c r="L79" s="32" t="s">
        <v>590</v>
      </c>
    </row>
    <row r="80" spans="1:12" ht="31.5" customHeight="1">
      <c r="A80" s="68"/>
      <c r="B80" s="31"/>
      <c r="C80" s="51"/>
      <c r="D80" s="11">
        <v>2018</v>
      </c>
      <c r="E80" s="19">
        <f>F80+G80+H80+I80</f>
        <v>0</v>
      </c>
      <c r="F80" s="12">
        <v>0</v>
      </c>
      <c r="G80" s="12">
        <v>0</v>
      </c>
      <c r="H80" s="12">
        <v>0</v>
      </c>
      <c r="I80" s="12">
        <v>0</v>
      </c>
      <c r="J80" s="32"/>
      <c r="K80" s="32"/>
      <c r="L80" s="32"/>
    </row>
    <row r="81" spans="1:12" ht="31.5" customHeight="1">
      <c r="A81" s="68"/>
      <c r="B81" s="31"/>
      <c r="C81" s="51"/>
      <c r="D81" s="11">
        <v>2019</v>
      </c>
      <c r="E81" s="19">
        <f>F81+G81+H81+I81</f>
        <v>36000</v>
      </c>
      <c r="F81" s="12">
        <v>0</v>
      </c>
      <c r="G81" s="12">
        <v>0</v>
      </c>
      <c r="H81" s="12">
        <v>36000</v>
      </c>
      <c r="I81" s="12">
        <v>0</v>
      </c>
      <c r="J81" s="32"/>
      <c r="K81" s="32"/>
      <c r="L81" s="32"/>
    </row>
    <row r="82" spans="1:12" ht="84" customHeight="1">
      <c r="A82" s="69"/>
      <c r="B82" s="31"/>
      <c r="C82" s="51"/>
      <c r="D82" s="11">
        <v>2020</v>
      </c>
      <c r="E82" s="19">
        <f>F82+G82+H82+I82</f>
        <v>18000</v>
      </c>
      <c r="F82" s="12">
        <v>0</v>
      </c>
      <c r="G82" s="12">
        <v>0</v>
      </c>
      <c r="H82" s="12">
        <v>18000</v>
      </c>
      <c r="I82" s="12">
        <v>0</v>
      </c>
      <c r="J82" s="32"/>
      <c r="K82" s="32"/>
      <c r="L82" s="32"/>
    </row>
    <row r="83" spans="1:12" ht="31.5" customHeight="1">
      <c r="A83" s="67" t="s">
        <v>632</v>
      </c>
      <c r="B83" s="31" t="s">
        <v>678</v>
      </c>
      <c r="C83" s="32" t="s">
        <v>45</v>
      </c>
      <c r="D83" s="10" t="s">
        <v>1</v>
      </c>
      <c r="E83" s="12">
        <f>E84+E85+E86</f>
        <v>8400</v>
      </c>
      <c r="F83" s="12">
        <f>F84+F85+F86</f>
        <v>0</v>
      </c>
      <c r="G83" s="12">
        <f>G84+G85+G86</f>
        <v>5900</v>
      </c>
      <c r="H83" s="12">
        <f>H84+H85+H86</f>
        <v>2500</v>
      </c>
      <c r="I83" s="12">
        <f>I84+I85+I86</f>
        <v>0</v>
      </c>
      <c r="J83" s="32" t="s">
        <v>491</v>
      </c>
      <c r="K83" s="32" t="s">
        <v>528</v>
      </c>
      <c r="L83" s="32"/>
    </row>
    <row r="84" spans="1:12" ht="31.5" customHeight="1">
      <c r="A84" s="68"/>
      <c r="B84" s="31"/>
      <c r="C84" s="32"/>
      <c r="D84" s="11">
        <v>2018</v>
      </c>
      <c r="E84" s="19">
        <f>F84+G84+H84+I84</f>
        <v>8400</v>
      </c>
      <c r="F84" s="12">
        <v>0</v>
      </c>
      <c r="G84" s="12">
        <v>5900</v>
      </c>
      <c r="H84" s="12">
        <v>2500</v>
      </c>
      <c r="I84" s="12">
        <v>0</v>
      </c>
      <c r="J84" s="32"/>
      <c r="K84" s="32"/>
      <c r="L84" s="32"/>
    </row>
    <row r="85" spans="1:12" ht="31.5" customHeight="1">
      <c r="A85" s="68"/>
      <c r="B85" s="31"/>
      <c r="C85" s="32"/>
      <c r="D85" s="11">
        <v>2019</v>
      </c>
      <c r="E85" s="19">
        <f>F85+G85+H85+I85</f>
        <v>0</v>
      </c>
      <c r="F85" s="12">
        <v>0</v>
      </c>
      <c r="G85" s="12">
        <v>0</v>
      </c>
      <c r="H85" s="12">
        <v>0</v>
      </c>
      <c r="I85" s="12">
        <v>0</v>
      </c>
      <c r="J85" s="32"/>
      <c r="K85" s="32"/>
      <c r="L85" s="32"/>
    </row>
    <row r="86" spans="1:12" ht="85.5" customHeight="1">
      <c r="A86" s="69"/>
      <c r="B86" s="31"/>
      <c r="C86" s="32"/>
      <c r="D86" s="11">
        <v>2020</v>
      </c>
      <c r="E86" s="19">
        <f>F86+G86+H86+I86</f>
        <v>0</v>
      </c>
      <c r="F86" s="12">
        <v>0</v>
      </c>
      <c r="G86" s="12">
        <v>0</v>
      </c>
      <c r="H86" s="12">
        <v>0</v>
      </c>
      <c r="I86" s="12">
        <v>0</v>
      </c>
      <c r="J86" s="32"/>
      <c r="K86" s="32"/>
      <c r="L86" s="32"/>
    </row>
    <row r="87" spans="1:12" ht="31.5" customHeight="1">
      <c r="A87" s="67" t="s">
        <v>633</v>
      </c>
      <c r="B87" s="31" t="s">
        <v>715</v>
      </c>
      <c r="C87" s="32" t="s">
        <v>45</v>
      </c>
      <c r="D87" s="10" t="s">
        <v>1</v>
      </c>
      <c r="E87" s="12">
        <f>E88+E89+E90</f>
        <v>2400</v>
      </c>
      <c r="F87" s="12">
        <f>F88+F89+F90</f>
        <v>0</v>
      </c>
      <c r="G87" s="12">
        <f>G88+G89+G90</f>
        <v>0</v>
      </c>
      <c r="H87" s="12">
        <f>H88+H89+H90</f>
        <v>2400</v>
      </c>
      <c r="I87" s="12">
        <f>I88+I89+I90</f>
        <v>0</v>
      </c>
      <c r="J87" s="32" t="s">
        <v>491</v>
      </c>
      <c r="K87" s="32" t="s">
        <v>180</v>
      </c>
      <c r="L87" s="32"/>
    </row>
    <row r="88" spans="1:12" ht="31.5" customHeight="1">
      <c r="A88" s="68"/>
      <c r="B88" s="31"/>
      <c r="C88" s="32"/>
      <c r="D88" s="11">
        <v>2018</v>
      </c>
      <c r="E88" s="19">
        <f>F88+G88+H88+I88</f>
        <v>1200</v>
      </c>
      <c r="F88" s="12">
        <v>0</v>
      </c>
      <c r="G88" s="12">
        <v>0</v>
      </c>
      <c r="H88" s="12">
        <v>1200</v>
      </c>
      <c r="I88" s="12">
        <v>0</v>
      </c>
      <c r="J88" s="32"/>
      <c r="K88" s="32"/>
      <c r="L88" s="32"/>
    </row>
    <row r="89" spans="1:12" ht="31.5" customHeight="1">
      <c r="A89" s="68"/>
      <c r="B89" s="31"/>
      <c r="C89" s="32"/>
      <c r="D89" s="11">
        <v>2019</v>
      </c>
      <c r="E89" s="19">
        <f>F89+G89+H89+I89</f>
        <v>1200</v>
      </c>
      <c r="F89" s="12">
        <v>0</v>
      </c>
      <c r="G89" s="12">
        <v>0</v>
      </c>
      <c r="H89" s="12">
        <v>1200</v>
      </c>
      <c r="I89" s="12">
        <v>0</v>
      </c>
      <c r="J89" s="32"/>
      <c r="K89" s="32"/>
      <c r="L89" s="32"/>
    </row>
    <row r="90" spans="1:12" ht="130.5" customHeight="1">
      <c r="A90" s="69"/>
      <c r="B90" s="31"/>
      <c r="C90" s="32"/>
      <c r="D90" s="11">
        <v>2020</v>
      </c>
      <c r="E90" s="19">
        <f>F90+G90+H90+I90</f>
        <v>0</v>
      </c>
      <c r="F90" s="12">
        <v>0</v>
      </c>
      <c r="G90" s="12">
        <v>0</v>
      </c>
      <c r="H90" s="12">
        <v>0</v>
      </c>
      <c r="I90" s="12">
        <v>0</v>
      </c>
      <c r="J90" s="32"/>
      <c r="K90" s="32"/>
      <c r="L90" s="32"/>
    </row>
    <row r="91" spans="1:12" ht="31.5" customHeight="1">
      <c r="A91" s="67" t="s">
        <v>634</v>
      </c>
      <c r="B91" s="31" t="s">
        <v>493</v>
      </c>
      <c r="C91" s="51" t="s">
        <v>492</v>
      </c>
      <c r="D91" s="10" t="s">
        <v>1</v>
      </c>
      <c r="E91" s="12">
        <f>E92+E93+E94</f>
        <v>1600</v>
      </c>
      <c r="F91" s="12">
        <f>F92+F93+F94</f>
        <v>0</v>
      </c>
      <c r="G91" s="12">
        <f>G92+G93+G94</f>
        <v>0</v>
      </c>
      <c r="H91" s="12">
        <f>H92+H93+H94</f>
        <v>1600</v>
      </c>
      <c r="I91" s="12">
        <f>I92+I93+I94</f>
        <v>0</v>
      </c>
      <c r="J91" s="32" t="s">
        <v>491</v>
      </c>
      <c r="K91" s="32" t="s">
        <v>180</v>
      </c>
      <c r="L91" s="32" t="s">
        <v>496</v>
      </c>
    </row>
    <row r="92" spans="1:12" ht="31.5" customHeight="1">
      <c r="A92" s="68"/>
      <c r="B92" s="31"/>
      <c r="C92" s="51"/>
      <c r="D92" s="11">
        <v>2018</v>
      </c>
      <c r="E92" s="19">
        <f>F92+G92+H92+I92</f>
        <v>800</v>
      </c>
      <c r="F92" s="12">
        <v>0</v>
      </c>
      <c r="G92" s="12">
        <v>0</v>
      </c>
      <c r="H92" s="12">
        <v>800</v>
      </c>
      <c r="I92" s="12">
        <v>0</v>
      </c>
      <c r="J92" s="32"/>
      <c r="K92" s="32"/>
      <c r="L92" s="32"/>
    </row>
    <row r="93" spans="1:12" ht="31.5" customHeight="1">
      <c r="A93" s="68"/>
      <c r="B93" s="31"/>
      <c r="C93" s="51"/>
      <c r="D93" s="11">
        <v>2019</v>
      </c>
      <c r="E93" s="19">
        <f>F93+G93+H93+I93</f>
        <v>800</v>
      </c>
      <c r="F93" s="12">
        <v>0</v>
      </c>
      <c r="G93" s="12">
        <v>0</v>
      </c>
      <c r="H93" s="12">
        <v>800</v>
      </c>
      <c r="I93" s="12">
        <v>0</v>
      </c>
      <c r="J93" s="32"/>
      <c r="K93" s="32"/>
      <c r="L93" s="32"/>
    </row>
    <row r="94" spans="1:12" ht="87" customHeight="1">
      <c r="A94" s="69"/>
      <c r="B94" s="31"/>
      <c r="C94" s="51"/>
      <c r="D94" s="11">
        <v>2020</v>
      </c>
      <c r="E94" s="19">
        <f>F94+G94+H94+I94</f>
        <v>0</v>
      </c>
      <c r="F94" s="12">
        <v>0</v>
      </c>
      <c r="G94" s="12">
        <v>0</v>
      </c>
      <c r="H94" s="12">
        <v>0</v>
      </c>
      <c r="I94" s="12">
        <v>0</v>
      </c>
      <c r="J94" s="32"/>
      <c r="K94" s="32"/>
      <c r="L94" s="32"/>
    </row>
    <row r="95" spans="1:12" ht="31.5" customHeight="1">
      <c r="A95" s="67" t="s">
        <v>635</v>
      </c>
      <c r="B95" s="31" t="s">
        <v>494</v>
      </c>
      <c r="C95" s="51" t="s">
        <v>492</v>
      </c>
      <c r="D95" s="10" t="s">
        <v>1</v>
      </c>
      <c r="E95" s="12">
        <f>E96+E97+E98</f>
        <v>360000</v>
      </c>
      <c r="F95" s="12">
        <f>F96+F97+F98</f>
        <v>0</v>
      </c>
      <c r="G95" s="12">
        <f>G96+G97+G98</f>
        <v>0</v>
      </c>
      <c r="H95" s="12">
        <f>H96+H97+H98</f>
        <v>360000</v>
      </c>
      <c r="I95" s="12">
        <f>I96+I97+I98</f>
        <v>0</v>
      </c>
      <c r="J95" s="32" t="s">
        <v>491</v>
      </c>
      <c r="K95" s="32" t="s">
        <v>180</v>
      </c>
      <c r="L95" s="32" t="s">
        <v>495</v>
      </c>
    </row>
    <row r="96" spans="1:12" ht="31.5" customHeight="1">
      <c r="A96" s="68"/>
      <c r="B96" s="31"/>
      <c r="C96" s="51"/>
      <c r="D96" s="11">
        <v>2018</v>
      </c>
      <c r="E96" s="19">
        <f>F96+G96+H96+I96</f>
        <v>0</v>
      </c>
      <c r="F96" s="12">
        <v>0</v>
      </c>
      <c r="G96" s="12">
        <v>0</v>
      </c>
      <c r="H96" s="12">
        <v>0</v>
      </c>
      <c r="I96" s="12">
        <v>0</v>
      </c>
      <c r="J96" s="32"/>
      <c r="K96" s="32"/>
      <c r="L96" s="32"/>
    </row>
    <row r="97" spans="1:12" ht="31.5" customHeight="1">
      <c r="A97" s="68"/>
      <c r="B97" s="31"/>
      <c r="C97" s="51"/>
      <c r="D97" s="11">
        <v>2019</v>
      </c>
      <c r="E97" s="19">
        <f>F97+G97+H97+I97</f>
        <v>180000</v>
      </c>
      <c r="F97" s="12">
        <v>0</v>
      </c>
      <c r="G97" s="12">
        <v>0</v>
      </c>
      <c r="H97" s="12">
        <v>180000</v>
      </c>
      <c r="I97" s="12">
        <v>0</v>
      </c>
      <c r="J97" s="32"/>
      <c r="K97" s="32"/>
      <c r="L97" s="32"/>
    </row>
    <row r="98" spans="1:12" ht="84" customHeight="1">
      <c r="A98" s="69"/>
      <c r="B98" s="31"/>
      <c r="C98" s="51"/>
      <c r="D98" s="11">
        <v>2020</v>
      </c>
      <c r="E98" s="19">
        <f>F98+G98+H98+I98</f>
        <v>180000</v>
      </c>
      <c r="F98" s="12">
        <v>0</v>
      </c>
      <c r="G98" s="12">
        <v>0</v>
      </c>
      <c r="H98" s="12">
        <v>180000</v>
      </c>
      <c r="I98" s="12">
        <v>0</v>
      </c>
      <c r="J98" s="32"/>
      <c r="K98" s="32"/>
      <c r="L98" s="32"/>
    </row>
    <row r="99" spans="1:12" ht="31.5" customHeight="1">
      <c r="A99" s="30" t="s">
        <v>636</v>
      </c>
      <c r="B99" s="31" t="s">
        <v>516</v>
      </c>
      <c r="C99" s="51" t="s">
        <v>67</v>
      </c>
      <c r="D99" s="10" t="s">
        <v>1</v>
      </c>
      <c r="E99" s="12">
        <f>E100+E101+E102</f>
        <v>900</v>
      </c>
      <c r="F99" s="12">
        <f>F100+F101+F102</f>
        <v>0</v>
      </c>
      <c r="G99" s="12">
        <f>G100+G101+G102</f>
        <v>0</v>
      </c>
      <c r="H99" s="12">
        <f>H100+H101+H102</f>
        <v>900</v>
      </c>
      <c r="I99" s="12">
        <f>I100+I101+I102</f>
        <v>0</v>
      </c>
      <c r="J99" s="32" t="s">
        <v>491</v>
      </c>
      <c r="K99" s="32" t="s">
        <v>180</v>
      </c>
      <c r="L99" s="32"/>
    </row>
    <row r="100" spans="1:12" ht="31.5" customHeight="1">
      <c r="A100" s="51"/>
      <c r="B100" s="31"/>
      <c r="C100" s="51"/>
      <c r="D100" s="11">
        <v>2018</v>
      </c>
      <c r="E100" s="19">
        <f>F100+G100+H100+I100</f>
        <v>900</v>
      </c>
      <c r="F100" s="19">
        <v>0</v>
      </c>
      <c r="G100" s="19">
        <v>0</v>
      </c>
      <c r="H100" s="19">
        <v>900</v>
      </c>
      <c r="I100" s="19">
        <v>0</v>
      </c>
      <c r="J100" s="32"/>
      <c r="K100" s="32"/>
      <c r="L100" s="32"/>
    </row>
    <row r="101" spans="1:12" ht="31.5" customHeight="1">
      <c r="A101" s="51"/>
      <c r="B101" s="31"/>
      <c r="C101" s="51"/>
      <c r="D101" s="11">
        <v>2019</v>
      </c>
      <c r="E101" s="19">
        <f>F101+G101+H101+I101</f>
        <v>0</v>
      </c>
      <c r="F101" s="19">
        <v>0</v>
      </c>
      <c r="G101" s="19">
        <v>0</v>
      </c>
      <c r="H101" s="19">
        <v>0</v>
      </c>
      <c r="I101" s="19">
        <v>0</v>
      </c>
      <c r="J101" s="32"/>
      <c r="K101" s="32"/>
      <c r="L101" s="32"/>
    </row>
    <row r="102" spans="1:12" ht="85.5" customHeight="1">
      <c r="A102" s="51"/>
      <c r="B102" s="31"/>
      <c r="C102" s="51"/>
      <c r="D102" s="11">
        <v>2020</v>
      </c>
      <c r="E102" s="19">
        <f>F102+G102+H102+I102</f>
        <v>0</v>
      </c>
      <c r="F102" s="19">
        <v>0</v>
      </c>
      <c r="G102" s="19">
        <v>0</v>
      </c>
      <c r="H102" s="19">
        <v>0</v>
      </c>
      <c r="I102" s="19">
        <v>0</v>
      </c>
      <c r="J102" s="32"/>
      <c r="K102" s="32"/>
      <c r="L102" s="32"/>
    </row>
    <row r="103" spans="1:12" ht="31.5" customHeight="1">
      <c r="A103" s="30" t="s">
        <v>637</v>
      </c>
      <c r="B103" s="31" t="s">
        <v>515</v>
      </c>
      <c r="C103" s="51" t="s">
        <v>67</v>
      </c>
      <c r="D103" s="10" t="s">
        <v>1</v>
      </c>
      <c r="E103" s="12">
        <f>E104+E105+E106</f>
        <v>150000</v>
      </c>
      <c r="F103" s="12">
        <f>F104+F105+F106</f>
        <v>0</v>
      </c>
      <c r="G103" s="12">
        <f>G104+G105+G106</f>
        <v>0</v>
      </c>
      <c r="H103" s="12">
        <f>H104+H105+H106</f>
        <v>150000</v>
      </c>
      <c r="I103" s="12">
        <f>I104+I105+I106</f>
        <v>0</v>
      </c>
      <c r="J103" s="32" t="s">
        <v>491</v>
      </c>
      <c r="K103" s="32" t="s">
        <v>180</v>
      </c>
      <c r="L103" s="32"/>
    </row>
    <row r="104" spans="1:12" ht="31.5" customHeight="1">
      <c r="A104" s="51"/>
      <c r="B104" s="31"/>
      <c r="C104" s="51"/>
      <c r="D104" s="11">
        <v>2018</v>
      </c>
      <c r="E104" s="19">
        <f>F104+G104+H104+I104</f>
        <v>0</v>
      </c>
      <c r="F104" s="19">
        <v>0</v>
      </c>
      <c r="G104" s="19">
        <v>0</v>
      </c>
      <c r="H104" s="19">
        <v>0</v>
      </c>
      <c r="I104" s="19">
        <v>0</v>
      </c>
      <c r="J104" s="32"/>
      <c r="K104" s="32"/>
      <c r="L104" s="32"/>
    </row>
    <row r="105" spans="1:12" ht="31.5" customHeight="1">
      <c r="A105" s="51"/>
      <c r="B105" s="31"/>
      <c r="C105" s="51"/>
      <c r="D105" s="11">
        <v>2019</v>
      </c>
      <c r="E105" s="19">
        <f>F105+G105+H105+I105</f>
        <v>0</v>
      </c>
      <c r="F105" s="19">
        <v>0</v>
      </c>
      <c r="G105" s="19">
        <v>0</v>
      </c>
      <c r="H105" s="19">
        <v>0</v>
      </c>
      <c r="I105" s="19">
        <v>0</v>
      </c>
      <c r="J105" s="32"/>
      <c r="K105" s="32"/>
      <c r="L105" s="32"/>
    </row>
    <row r="106" spans="1:12" ht="84" customHeight="1">
      <c r="A106" s="51"/>
      <c r="B106" s="31"/>
      <c r="C106" s="51"/>
      <c r="D106" s="11">
        <v>2020</v>
      </c>
      <c r="E106" s="19">
        <f>F106+G106+H106+I106</f>
        <v>150000</v>
      </c>
      <c r="F106" s="19">
        <v>0</v>
      </c>
      <c r="G106" s="19">
        <v>0</v>
      </c>
      <c r="H106" s="19">
        <v>150000</v>
      </c>
      <c r="I106" s="19">
        <v>0</v>
      </c>
      <c r="J106" s="32"/>
      <c r="K106" s="32"/>
      <c r="L106" s="32"/>
    </row>
    <row r="107" spans="1:12" ht="31.5" customHeight="1">
      <c r="A107" s="30" t="s">
        <v>638</v>
      </c>
      <c r="B107" s="31" t="s">
        <v>498</v>
      </c>
      <c r="C107" s="32" t="s">
        <v>497</v>
      </c>
      <c r="D107" s="10" t="s">
        <v>1</v>
      </c>
      <c r="E107" s="12">
        <f>E108+E109+E110</f>
        <v>8000</v>
      </c>
      <c r="F107" s="12">
        <f>F108+F109+F110</f>
        <v>0</v>
      </c>
      <c r="G107" s="12">
        <f>G108+G109+G110</f>
        <v>0</v>
      </c>
      <c r="H107" s="12">
        <f>H108+H109+H110</f>
        <v>8000</v>
      </c>
      <c r="I107" s="12">
        <f>I108+I109+I110</f>
        <v>0</v>
      </c>
      <c r="J107" s="32" t="s">
        <v>491</v>
      </c>
      <c r="K107" s="32" t="s">
        <v>180</v>
      </c>
      <c r="L107" s="32" t="s">
        <v>501</v>
      </c>
    </row>
    <row r="108" spans="1:12" ht="31.5" customHeight="1">
      <c r="A108" s="51"/>
      <c r="B108" s="31"/>
      <c r="C108" s="32"/>
      <c r="D108" s="11">
        <v>2018</v>
      </c>
      <c r="E108" s="19">
        <f>F108+G108+H108+I108</f>
        <v>1800</v>
      </c>
      <c r="F108" s="19">
        <v>0</v>
      </c>
      <c r="G108" s="19">
        <v>0</v>
      </c>
      <c r="H108" s="19">
        <v>1800</v>
      </c>
      <c r="I108" s="19">
        <v>0</v>
      </c>
      <c r="J108" s="32"/>
      <c r="K108" s="32"/>
      <c r="L108" s="32"/>
    </row>
    <row r="109" spans="1:12" ht="31.5" customHeight="1">
      <c r="A109" s="51"/>
      <c r="B109" s="31"/>
      <c r="C109" s="32"/>
      <c r="D109" s="11">
        <v>2019</v>
      </c>
      <c r="E109" s="19">
        <f>F109+G109+H109+I109</f>
        <v>2800</v>
      </c>
      <c r="F109" s="19">
        <v>0</v>
      </c>
      <c r="G109" s="19">
        <v>0</v>
      </c>
      <c r="H109" s="19">
        <v>2800</v>
      </c>
      <c r="I109" s="19">
        <v>0</v>
      </c>
      <c r="J109" s="32"/>
      <c r="K109" s="32"/>
      <c r="L109" s="32"/>
    </row>
    <row r="110" spans="1:12" ht="180" customHeight="1">
      <c r="A110" s="51"/>
      <c r="B110" s="31"/>
      <c r="C110" s="32"/>
      <c r="D110" s="11">
        <v>2020</v>
      </c>
      <c r="E110" s="19">
        <f>F110+G110+H110+I110</f>
        <v>3400</v>
      </c>
      <c r="F110" s="19">
        <v>0</v>
      </c>
      <c r="G110" s="19">
        <v>0</v>
      </c>
      <c r="H110" s="19">
        <v>3400</v>
      </c>
      <c r="I110" s="19">
        <v>0</v>
      </c>
      <c r="J110" s="32"/>
      <c r="K110" s="32"/>
      <c r="L110" s="32"/>
    </row>
    <row r="111" spans="1:12" ht="31.5" customHeight="1">
      <c r="A111" s="30" t="s">
        <v>639</v>
      </c>
      <c r="B111" s="31" t="s">
        <v>499</v>
      </c>
      <c r="C111" s="32" t="s">
        <v>497</v>
      </c>
      <c r="D111" s="10" t="s">
        <v>1</v>
      </c>
      <c r="E111" s="12">
        <f>E112+E113+E114</f>
        <v>8900</v>
      </c>
      <c r="F111" s="12">
        <f>F112+F113+F114</f>
        <v>0</v>
      </c>
      <c r="G111" s="12">
        <f>G112+G113+G114</f>
        <v>0</v>
      </c>
      <c r="H111" s="12">
        <f>H112+H113+H114</f>
        <v>8900</v>
      </c>
      <c r="I111" s="12">
        <f>I112+I113+I114</f>
        <v>0</v>
      </c>
      <c r="J111" s="32" t="s">
        <v>491</v>
      </c>
      <c r="K111" s="32" t="s">
        <v>180</v>
      </c>
      <c r="L111" s="32" t="s">
        <v>502</v>
      </c>
    </row>
    <row r="112" spans="1:12" ht="31.5" customHeight="1">
      <c r="A112" s="51"/>
      <c r="B112" s="31"/>
      <c r="C112" s="32"/>
      <c r="D112" s="11">
        <v>2018</v>
      </c>
      <c r="E112" s="19">
        <f>F112+G112+H112+I112</f>
        <v>900</v>
      </c>
      <c r="F112" s="19">
        <v>0</v>
      </c>
      <c r="G112" s="19">
        <v>0</v>
      </c>
      <c r="H112" s="19">
        <v>900</v>
      </c>
      <c r="I112" s="19">
        <v>0</v>
      </c>
      <c r="J112" s="32"/>
      <c r="K112" s="32"/>
      <c r="L112" s="32"/>
    </row>
    <row r="113" spans="1:12" ht="31.5" customHeight="1">
      <c r="A113" s="51"/>
      <c r="B113" s="31"/>
      <c r="C113" s="32"/>
      <c r="D113" s="11">
        <v>2019</v>
      </c>
      <c r="E113" s="19">
        <f>F113+G113+H113+I113</f>
        <v>2700</v>
      </c>
      <c r="F113" s="19">
        <v>0</v>
      </c>
      <c r="G113" s="19">
        <v>0</v>
      </c>
      <c r="H113" s="19">
        <v>2700</v>
      </c>
      <c r="I113" s="19">
        <v>0</v>
      </c>
      <c r="J113" s="32"/>
      <c r="K113" s="32"/>
      <c r="L113" s="32"/>
    </row>
    <row r="114" spans="1:12" ht="178.5" customHeight="1">
      <c r="A114" s="51"/>
      <c r="B114" s="31"/>
      <c r="C114" s="32"/>
      <c r="D114" s="11">
        <v>2020</v>
      </c>
      <c r="E114" s="19">
        <f>F114+G114+H114+I114</f>
        <v>5300</v>
      </c>
      <c r="F114" s="19">
        <v>0</v>
      </c>
      <c r="G114" s="19">
        <v>0</v>
      </c>
      <c r="H114" s="19">
        <v>5300</v>
      </c>
      <c r="I114" s="19">
        <v>0</v>
      </c>
      <c r="J114" s="32"/>
      <c r="K114" s="32"/>
      <c r="L114" s="32"/>
    </row>
    <row r="115" spans="1:18" ht="31.5" customHeight="1">
      <c r="A115" s="30" t="s">
        <v>640</v>
      </c>
      <c r="B115" s="31" t="s">
        <v>500</v>
      </c>
      <c r="C115" s="32" t="s">
        <v>497</v>
      </c>
      <c r="D115" s="10" t="s">
        <v>1</v>
      </c>
      <c r="E115" s="12">
        <f>E116+E117+E118</f>
        <v>48795.3</v>
      </c>
      <c r="F115" s="12">
        <f>F116+F117+F118</f>
        <v>0</v>
      </c>
      <c r="G115" s="12">
        <f>G116+G117+G118</f>
        <v>0</v>
      </c>
      <c r="H115" s="12">
        <f>H116+H117+H118</f>
        <v>48795.3</v>
      </c>
      <c r="I115" s="12">
        <f>I116+I117+I118</f>
        <v>0</v>
      </c>
      <c r="J115" s="32" t="s">
        <v>491</v>
      </c>
      <c r="K115" s="32" t="s">
        <v>180</v>
      </c>
      <c r="L115" s="32" t="s">
        <v>501</v>
      </c>
      <c r="M115" s="16"/>
      <c r="N115" s="16"/>
      <c r="O115" s="16"/>
      <c r="P115" s="88"/>
      <c r="Q115" s="88"/>
      <c r="R115" s="18"/>
    </row>
    <row r="116" spans="1:18" ht="31.5" customHeight="1">
      <c r="A116" s="32"/>
      <c r="B116" s="31"/>
      <c r="C116" s="32"/>
      <c r="D116" s="11">
        <v>2018</v>
      </c>
      <c r="E116" s="19">
        <f>F116+G116+H116+I116</f>
        <v>20595.3</v>
      </c>
      <c r="F116" s="19">
        <v>0</v>
      </c>
      <c r="G116" s="19">
        <v>0</v>
      </c>
      <c r="H116" s="19">
        <v>20595.3</v>
      </c>
      <c r="I116" s="19">
        <v>0</v>
      </c>
      <c r="J116" s="32"/>
      <c r="K116" s="32"/>
      <c r="L116" s="32"/>
      <c r="M116" s="16"/>
      <c r="N116" s="16"/>
      <c r="O116" s="16"/>
      <c r="P116" s="88"/>
      <c r="Q116" s="88"/>
      <c r="R116" s="18"/>
    </row>
    <row r="117" spans="1:18" ht="31.5" customHeight="1">
      <c r="A117" s="32"/>
      <c r="B117" s="31"/>
      <c r="C117" s="32"/>
      <c r="D117" s="11">
        <v>2019</v>
      </c>
      <c r="E117" s="19">
        <f>F117+G117+H117+I117</f>
        <v>18200</v>
      </c>
      <c r="F117" s="19">
        <v>0</v>
      </c>
      <c r="G117" s="19">
        <v>0</v>
      </c>
      <c r="H117" s="19">
        <v>18200</v>
      </c>
      <c r="I117" s="19">
        <v>0</v>
      </c>
      <c r="J117" s="32"/>
      <c r="K117" s="32"/>
      <c r="L117" s="32"/>
      <c r="M117" s="16"/>
      <c r="N117" s="16"/>
      <c r="O117" s="16"/>
      <c r="P117" s="88"/>
      <c r="Q117" s="88"/>
      <c r="R117" s="18"/>
    </row>
    <row r="118" spans="1:18" ht="132" customHeight="1">
      <c r="A118" s="32"/>
      <c r="B118" s="31"/>
      <c r="C118" s="32"/>
      <c r="D118" s="11">
        <v>2020</v>
      </c>
      <c r="E118" s="19">
        <f>F118+G118+H118+I118</f>
        <v>10000</v>
      </c>
      <c r="F118" s="19">
        <v>0</v>
      </c>
      <c r="G118" s="19">
        <v>0</v>
      </c>
      <c r="H118" s="19">
        <v>10000</v>
      </c>
      <c r="I118" s="19">
        <v>0</v>
      </c>
      <c r="J118" s="32"/>
      <c r="K118" s="32"/>
      <c r="L118" s="32"/>
      <c r="M118" s="16"/>
      <c r="N118" s="16"/>
      <c r="O118" s="16"/>
      <c r="P118" s="88"/>
      <c r="Q118" s="88"/>
      <c r="R118" s="18"/>
    </row>
    <row r="119" spans="1:18" ht="31.5" customHeight="1">
      <c r="A119" s="30" t="s">
        <v>641</v>
      </c>
      <c r="B119" s="31" t="s">
        <v>503</v>
      </c>
      <c r="C119" s="32" t="s">
        <v>497</v>
      </c>
      <c r="D119" s="10" t="s">
        <v>1</v>
      </c>
      <c r="E119" s="12">
        <f>E120+E121+E122</f>
        <v>39206.9</v>
      </c>
      <c r="F119" s="12">
        <f>F120+F121+F122</f>
        <v>0</v>
      </c>
      <c r="G119" s="12">
        <f>G120+G121+G122</f>
        <v>0</v>
      </c>
      <c r="H119" s="12">
        <f>H120+H121+H122</f>
        <v>39206.9</v>
      </c>
      <c r="I119" s="12">
        <f>I120+I121+I122</f>
        <v>0</v>
      </c>
      <c r="J119" s="32" t="s">
        <v>491</v>
      </c>
      <c r="K119" s="32" t="s">
        <v>180</v>
      </c>
      <c r="L119" s="32" t="s">
        <v>502</v>
      </c>
      <c r="M119" s="16"/>
      <c r="N119" s="16"/>
      <c r="O119" s="16"/>
      <c r="P119" s="17"/>
      <c r="Q119" s="17"/>
      <c r="R119" s="18"/>
    </row>
    <row r="120" spans="1:18" ht="31.5" customHeight="1">
      <c r="A120" s="30"/>
      <c r="B120" s="31"/>
      <c r="C120" s="32"/>
      <c r="D120" s="11">
        <v>2018</v>
      </c>
      <c r="E120" s="19">
        <f>F120+G120+H120+I120</f>
        <v>19206.9</v>
      </c>
      <c r="F120" s="12">
        <v>0</v>
      </c>
      <c r="G120" s="12">
        <v>0</v>
      </c>
      <c r="H120" s="12">
        <v>19206.9</v>
      </c>
      <c r="I120" s="12">
        <v>0</v>
      </c>
      <c r="J120" s="32"/>
      <c r="K120" s="32"/>
      <c r="L120" s="32"/>
      <c r="M120" s="16"/>
      <c r="N120" s="16"/>
      <c r="O120" s="16"/>
      <c r="P120" s="17"/>
      <c r="Q120" s="17"/>
      <c r="R120" s="18"/>
    </row>
    <row r="121" spans="1:18" ht="31.5" customHeight="1">
      <c r="A121" s="30"/>
      <c r="B121" s="31"/>
      <c r="C121" s="32"/>
      <c r="D121" s="11">
        <v>2019</v>
      </c>
      <c r="E121" s="19">
        <f>F121+G121+H121+I121</f>
        <v>15000</v>
      </c>
      <c r="F121" s="12">
        <v>0</v>
      </c>
      <c r="G121" s="12">
        <v>0</v>
      </c>
      <c r="H121" s="12">
        <v>15000</v>
      </c>
      <c r="I121" s="12">
        <v>0</v>
      </c>
      <c r="J121" s="32"/>
      <c r="K121" s="32"/>
      <c r="L121" s="32"/>
      <c r="M121" s="16"/>
      <c r="N121" s="16"/>
      <c r="O121" s="16"/>
      <c r="P121" s="17"/>
      <c r="Q121" s="17"/>
      <c r="R121" s="18"/>
    </row>
    <row r="122" spans="1:18" ht="142.5" customHeight="1">
      <c r="A122" s="30"/>
      <c r="B122" s="31"/>
      <c r="C122" s="32"/>
      <c r="D122" s="11">
        <v>2020</v>
      </c>
      <c r="E122" s="19">
        <f>F122+G122+H122+I122</f>
        <v>5000</v>
      </c>
      <c r="F122" s="12">
        <v>0</v>
      </c>
      <c r="G122" s="12">
        <v>0</v>
      </c>
      <c r="H122" s="12">
        <v>5000</v>
      </c>
      <c r="I122" s="12">
        <v>0</v>
      </c>
      <c r="J122" s="32"/>
      <c r="K122" s="32"/>
      <c r="L122" s="32"/>
      <c r="M122" s="16"/>
      <c r="N122" s="16"/>
      <c r="O122" s="16"/>
      <c r="P122" s="17"/>
      <c r="Q122" s="17"/>
      <c r="R122" s="18"/>
    </row>
    <row r="123" spans="1:18" ht="31.5" customHeight="1">
      <c r="A123" s="30" t="s">
        <v>642</v>
      </c>
      <c r="B123" s="31" t="s">
        <v>504</v>
      </c>
      <c r="C123" s="32" t="s">
        <v>145</v>
      </c>
      <c r="D123" s="10" t="s">
        <v>1</v>
      </c>
      <c r="E123" s="12">
        <f>E124+E125+E126</f>
        <v>3100</v>
      </c>
      <c r="F123" s="12">
        <f>F124+F125+F126</f>
        <v>0</v>
      </c>
      <c r="G123" s="12">
        <f>G124+G125+G126</f>
        <v>0</v>
      </c>
      <c r="H123" s="12">
        <f>H124+H125+H126</f>
        <v>3100</v>
      </c>
      <c r="I123" s="12">
        <f>I124+I125+I126</f>
        <v>0</v>
      </c>
      <c r="J123" s="32" t="s">
        <v>491</v>
      </c>
      <c r="K123" s="32" t="s">
        <v>180</v>
      </c>
      <c r="L123" s="32"/>
      <c r="M123" s="16"/>
      <c r="N123" s="16"/>
      <c r="O123" s="16"/>
      <c r="P123" s="17"/>
      <c r="Q123" s="17"/>
      <c r="R123" s="18"/>
    </row>
    <row r="124" spans="1:18" ht="31.5" customHeight="1">
      <c r="A124" s="30"/>
      <c r="B124" s="31"/>
      <c r="C124" s="32"/>
      <c r="D124" s="11">
        <v>2018</v>
      </c>
      <c r="E124" s="19">
        <f>F124+G124+H124+I124</f>
        <v>3100</v>
      </c>
      <c r="F124" s="12">
        <v>0</v>
      </c>
      <c r="G124" s="12">
        <v>0</v>
      </c>
      <c r="H124" s="12">
        <v>3100</v>
      </c>
      <c r="I124" s="12">
        <v>0</v>
      </c>
      <c r="J124" s="32"/>
      <c r="K124" s="32"/>
      <c r="L124" s="32"/>
      <c r="M124" s="16"/>
      <c r="N124" s="16"/>
      <c r="O124" s="16"/>
      <c r="P124" s="17"/>
      <c r="Q124" s="17"/>
      <c r="R124" s="18"/>
    </row>
    <row r="125" spans="1:18" ht="31.5" customHeight="1">
      <c r="A125" s="30"/>
      <c r="B125" s="31"/>
      <c r="C125" s="32"/>
      <c r="D125" s="11">
        <v>2019</v>
      </c>
      <c r="E125" s="19">
        <f>F125+G125+H125+I125</f>
        <v>0</v>
      </c>
      <c r="F125" s="12">
        <v>0</v>
      </c>
      <c r="G125" s="12">
        <v>0</v>
      </c>
      <c r="H125" s="12">
        <v>0</v>
      </c>
      <c r="I125" s="12">
        <v>0</v>
      </c>
      <c r="J125" s="32"/>
      <c r="K125" s="32"/>
      <c r="L125" s="32"/>
      <c r="M125" s="16"/>
      <c r="N125" s="16"/>
      <c r="O125" s="16"/>
      <c r="P125" s="17"/>
      <c r="Q125" s="17"/>
      <c r="R125" s="18"/>
    </row>
    <row r="126" spans="1:18" ht="114" customHeight="1">
      <c r="A126" s="30"/>
      <c r="B126" s="31"/>
      <c r="C126" s="32"/>
      <c r="D126" s="11">
        <v>2020</v>
      </c>
      <c r="E126" s="19">
        <f>F126+G126+H126+I126</f>
        <v>0</v>
      </c>
      <c r="F126" s="12">
        <v>0</v>
      </c>
      <c r="G126" s="12">
        <v>0</v>
      </c>
      <c r="H126" s="12">
        <v>0</v>
      </c>
      <c r="I126" s="12">
        <v>0</v>
      </c>
      <c r="J126" s="32"/>
      <c r="K126" s="32"/>
      <c r="L126" s="32"/>
      <c r="M126" s="16"/>
      <c r="N126" s="16"/>
      <c r="O126" s="16"/>
      <c r="P126" s="17"/>
      <c r="Q126" s="17"/>
      <c r="R126" s="18"/>
    </row>
    <row r="127" spans="1:18" ht="31.5" customHeight="1">
      <c r="A127" s="30" t="s">
        <v>643</v>
      </c>
      <c r="B127" s="31" t="s">
        <v>505</v>
      </c>
      <c r="C127" s="32" t="s">
        <v>145</v>
      </c>
      <c r="D127" s="10" t="s">
        <v>1</v>
      </c>
      <c r="E127" s="12">
        <f>E128+E129+E130</f>
        <v>414</v>
      </c>
      <c r="F127" s="12">
        <f>F128+F129+F130</f>
        <v>0</v>
      </c>
      <c r="G127" s="12">
        <f>G128+G129+G130</f>
        <v>0</v>
      </c>
      <c r="H127" s="12">
        <f>H128+H129+H130</f>
        <v>414</v>
      </c>
      <c r="I127" s="12">
        <f>I128+I129+I130</f>
        <v>0</v>
      </c>
      <c r="J127" s="32" t="s">
        <v>491</v>
      </c>
      <c r="K127" s="32" t="s">
        <v>180</v>
      </c>
      <c r="L127" s="32"/>
      <c r="M127" s="16"/>
      <c r="N127" s="16"/>
      <c r="O127" s="16"/>
      <c r="P127" s="17"/>
      <c r="Q127" s="17"/>
      <c r="R127" s="18"/>
    </row>
    <row r="128" spans="1:18" ht="31.5" customHeight="1">
      <c r="A128" s="30"/>
      <c r="B128" s="31"/>
      <c r="C128" s="32"/>
      <c r="D128" s="11">
        <v>2018</v>
      </c>
      <c r="E128" s="19">
        <f>F128+G128+H128+I128</f>
        <v>414</v>
      </c>
      <c r="F128" s="12">
        <v>0</v>
      </c>
      <c r="G128" s="12">
        <v>0</v>
      </c>
      <c r="H128" s="12">
        <v>414</v>
      </c>
      <c r="I128" s="12">
        <v>0</v>
      </c>
      <c r="J128" s="32"/>
      <c r="K128" s="32"/>
      <c r="L128" s="32"/>
      <c r="M128" s="16"/>
      <c r="N128" s="16"/>
      <c r="O128" s="16"/>
      <c r="P128" s="17"/>
      <c r="Q128" s="17"/>
      <c r="R128" s="18"/>
    </row>
    <row r="129" spans="1:18" ht="31.5" customHeight="1">
      <c r="A129" s="30"/>
      <c r="B129" s="31"/>
      <c r="C129" s="32"/>
      <c r="D129" s="11">
        <v>2019</v>
      </c>
      <c r="E129" s="19">
        <f>F129+G129+H129+I129</f>
        <v>0</v>
      </c>
      <c r="F129" s="12">
        <v>0</v>
      </c>
      <c r="G129" s="12">
        <v>0</v>
      </c>
      <c r="H129" s="12">
        <v>0</v>
      </c>
      <c r="I129" s="12">
        <v>0</v>
      </c>
      <c r="J129" s="32"/>
      <c r="K129" s="32"/>
      <c r="L129" s="32"/>
      <c r="M129" s="16"/>
      <c r="N129" s="16"/>
      <c r="O129" s="16"/>
      <c r="P129" s="17"/>
      <c r="Q129" s="17"/>
      <c r="R129" s="18"/>
    </row>
    <row r="130" spans="1:18" ht="84" customHeight="1">
      <c r="A130" s="30"/>
      <c r="B130" s="31"/>
      <c r="C130" s="32"/>
      <c r="D130" s="11">
        <v>2020</v>
      </c>
      <c r="E130" s="19">
        <f>F130+G130+H130+I130</f>
        <v>0</v>
      </c>
      <c r="F130" s="12">
        <v>0</v>
      </c>
      <c r="G130" s="12">
        <v>0</v>
      </c>
      <c r="H130" s="12">
        <v>0</v>
      </c>
      <c r="I130" s="12">
        <v>0</v>
      </c>
      <c r="J130" s="32"/>
      <c r="K130" s="32"/>
      <c r="L130" s="32"/>
      <c r="M130" s="16"/>
      <c r="N130" s="16"/>
      <c r="O130" s="16"/>
      <c r="P130" s="17"/>
      <c r="Q130" s="17"/>
      <c r="R130" s="18"/>
    </row>
    <row r="131" spans="1:18" ht="31.5" customHeight="1">
      <c r="A131" s="30" t="s">
        <v>644</v>
      </c>
      <c r="B131" s="31" t="s">
        <v>506</v>
      </c>
      <c r="C131" s="51" t="s">
        <v>136</v>
      </c>
      <c r="D131" s="10" t="s">
        <v>1</v>
      </c>
      <c r="E131" s="12">
        <f>E132+E133+E134</f>
        <v>1931.4</v>
      </c>
      <c r="F131" s="12">
        <f>F132+F133+F134</f>
        <v>0</v>
      </c>
      <c r="G131" s="12">
        <f>G132+G133+G134</f>
        <v>0</v>
      </c>
      <c r="H131" s="12">
        <f>H132+H133+H134</f>
        <v>1931.4</v>
      </c>
      <c r="I131" s="12">
        <f>I132+I133+I134</f>
        <v>0</v>
      </c>
      <c r="J131" s="32" t="s">
        <v>491</v>
      </c>
      <c r="K131" s="32" t="s">
        <v>180</v>
      </c>
      <c r="L131" s="32"/>
      <c r="M131" s="16"/>
      <c r="N131" s="16"/>
      <c r="O131" s="16"/>
      <c r="P131" s="17"/>
      <c r="Q131" s="17"/>
      <c r="R131" s="18"/>
    </row>
    <row r="132" spans="1:18" ht="31.5" customHeight="1">
      <c r="A132" s="51"/>
      <c r="B132" s="31"/>
      <c r="C132" s="51"/>
      <c r="D132" s="11">
        <v>2018</v>
      </c>
      <c r="E132" s="19">
        <f>F132+G132+H132+I132</f>
        <v>1931.4</v>
      </c>
      <c r="F132" s="12">
        <v>0</v>
      </c>
      <c r="G132" s="12">
        <v>0</v>
      </c>
      <c r="H132" s="12">
        <v>1931.4</v>
      </c>
      <c r="I132" s="12">
        <v>0</v>
      </c>
      <c r="J132" s="32"/>
      <c r="K132" s="32"/>
      <c r="L132" s="32"/>
      <c r="M132" s="16"/>
      <c r="N132" s="16"/>
      <c r="O132" s="16"/>
      <c r="P132" s="17"/>
      <c r="Q132" s="17"/>
      <c r="R132" s="18"/>
    </row>
    <row r="133" spans="1:18" ht="31.5" customHeight="1">
      <c r="A133" s="51"/>
      <c r="B133" s="31"/>
      <c r="C133" s="51"/>
      <c r="D133" s="11">
        <v>2019</v>
      </c>
      <c r="E133" s="19">
        <f>F133+G133+H133+I133</f>
        <v>0</v>
      </c>
      <c r="F133" s="12">
        <v>0</v>
      </c>
      <c r="G133" s="12">
        <v>0</v>
      </c>
      <c r="H133" s="12">
        <v>0</v>
      </c>
      <c r="I133" s="12">
        <v>0</v>
      </c>
      <c r="J133" s="32"/>
      <c r="K133" s="32"/>
      <c r="L133" s="32"/>
      <c r="M133" s="16"/>
      <c r="N133" s="16"/>
      <c r="O133" s="16"/>
      <c r="P133" s="17"/>
      <c r="Q133" s="17"/>
      <c r="R133" s="18"/>
    </row>
    <row r="134" spans="1:18" ht="85.5" customHeight="1">
      <c r="A134" s="51"/>
      <c r="B134" s="31"/>
      <c r="C134" s="51"/>
      <c r="D134" s="11">
        <v>2020</v>
      </c>
      <c r="E134" s="19">
        <f>F134+G134+H134+I134</f>
        <v>0</v>
      </c>
      <c r="F134" s="12">
        <v>0</v>
      </c>
      <c r="G134" s="12">
        <v>0</v>
      </c>
      <c r="H134" s="12">
        <v>0</v>
      </c>
      <c r="I134" s="12">
        <v>0</v>
      </c>
      <c r="J134" s="32"/>
      <c r="K134" s="32"/>
      <c r="L134" s="32"/>
      <c r="M134" s="16"/>
      <c r="N134" s="16"/>
      <c r="O134" s="16"/>
      <c r="P134" s="17"/>
      <c r="Q134" s="17"/>
      <c r="R134" s="18"/>
    </row>
    <row r="135" spans="1:18" ht="31.5" customHeight="1">
      <c r="A135" s="87" t="s">
        <v>645</v>
      </c>
      <c r="B135" s="31" t="s">
        <v>507</v>
      </c>
      <c r="C135" s="51" t="s">
        <v>67</v>
      </c>
      <c r="D135" s="10" t="s">
        <v>1</v>
      </c>
      <c r="E135" s="12">
        <f>E136+E137+E138</f>
        <v>1743.7</v>
      </c>
      <c r="F135" s="12">
        <f>F136+F137+F138</f>
        <v>0</v>
      </c>
      <c r="G135" s="12">
        <f>G136+G137+G138</f>
        <v>0</v>
      </c>
      <c r="H135" s="12">
        <f>H136+H137+H138</f>
        <v>1743.7</v>
      </c>
      <c r="I135" s="12">
        <f>I136+I137+I138</f>
        <v>0</v>
      </c>
      <c r="J135" s="32" t="s">
        <v>491</v>
      </c>
      <c r="K135" s="32" t="s">
        <v>180</v>
      </c>
      <c r="L135" s="32"/>
      <c r="M135" s="16"/>
      <c r="N135" s="16"/>
      <c r="O135" s="16"/>
      <c r="P135" s="17"/>
      <c r="Q135" s="17"/>
      <c r="R135" s="18"/>
    </row>
    <row r="136" spans="1:18" ht="31.5" customHeight="1">
      <c r="A136" s="87"/>
      <c r="B136" s="31"/>
      <c r="C136" s="51"/>
      <c r="D136" s="11">
        <v>2018</v>
      </c>
      <c r="E136" s="19">
        <f aca="true" t="shared" si="3" ref="E136:E144">F136+G136+H136+I136</f>
        <v>1743.7</v>
      </c>
      <c r="F136" s="12">
        <v>0</v>
      </c>
      <c r="G136" s="12">
        <v>0</v>
      </c>
      <c r="H136" s="12">
        <v>1743.7</v>
      </c>
      <c r="I136" s="12">
        <v>0</v>
      </c>
      <c r="J136" s="32"/>
      <c r="K136" s="32"/>
      <c r="L136" s="32"/>
      <c r="M136" s="16"/>
      <c r="N136" s="16"/>
      <c r="O136" s="16"/>
      <c r="P136" s="17"/>
      <c r="Q136" s="17"/>
      <c r="R136" s="18"/>
    </row>
    <row r="137" spans="1:18" ht="31.5" customHeight="1">
      <c r="A137" s="87"/>
      <c r="B137" s="31"/>
      <c r="C137" s="51"/>
      <c r="D137" s="11">
        <v>2019</v>
      </c>
      <c r="E137" s="19">
        <f t="shared" si="3"/>
        <v>0</v>
      </c>
      <c r="F137" s="12">
        <v>0</v>
      </c>
      <c r="G137" s="12">
        <v>0</v>
      </c>
      <c r="H137" s="12">
        <v>0</v>
      </c>
      <c r="I137" s="12">
        <v>0</v>
      </c>
      <c r="J137" s="32"/>
      <c r="K137" s="32"/>
      <c r="L137" s="32"/>
      <c r="M137" s="16"/>
      <c r="N137" s="16"/>
      <c r="O137" s="16"/>
      <c r="P137" s="17"/>
      <c r="Q137" s="17"/>
      <c r="R137" s="18"/>
    </row>
    <row r="138" spans="1:18" ht="82.5" customHeight="1">
      <c r="A138" s="87"/>
      <c r="B138" s="31"/>
      <c r="C138" s="51"/>
      <c r="D138" s="11">
        <v>2020</v>
      </c>
      <c r="E138" s="19">
        <f t="shared" si="3"/>
        <v>0</v>
      </c>
      <c r="F138" s="12">
        <v>0</v>
      </c>
      <c r="G138" s="12">
        <v>0</v>
      </c>
      <c r="H138" s="12">
        <v>0</v>
      </c>
      <c r="I138" s="12">
        <v>0</v>
      </c>
      <c r="J138" s="32"/>
      <c r="K138" s="32"/>
      <c r="L138" s="32"/>
      <c r="M138" s="16"/>
      <c r="N138" s="16"/>
      <c r="O138" s="16"/>
      <c r="P138" s="17"/>
      <c r="Q138" s="17"/>
      <c r="R138" s="18"/>
    </row>
    <row r="139" spans="1:18" ht="31.5" customHeight="1">
      <c r="A139" s="87" t="s">
        <v>646</v>
      </c>
      <c r="B139" s="31" t="s">
        <v>508</v>
      </c>
      <c r="C139" s="51" t="s">
        <v>67</v>
      </c>
      <c r="D139" s="10" t="s">
        <v>1</v>
      </c>
      <c r="E139" s="12">
        <f>E140+E141+E142</f>
        <v>1147.7</v>
      </c>
      <c r="F139" s="12">
        <f>F140+F141+F142</f>
        <v>0</v>
      </c>
      <c r="G139" s="12">
        <f>G140+G141+G142</f>
        <v>0</v>
      </c>
      <c r="H139" s="12">
        <f>H140+H141+H142</f>
        <v>1147.7</v>
      </c>
      <c r="I139" s="12">
        <f>I140+I141+I142</f>
        <v>0</v>
      </c>
      <c r="J139" s="32" t="s">
        <v>491</v>
      </c>
      <c r="K139" s="32" t="s">
        <v>180</v>
      </c>
      <c r="L139" s="53"/>
      <c r="M139" s="16"/>
      <c r="N139" s="16"/>
      <c r="O139" s="16"/>
      <c r="P139" s="17"/>
      <c r="Q139" s="17"/>
      <c r="R139" s="18"/>
    </row>
    <row r="140" spans="1:18" ht="31.5" customHeight="1">
      <c r="A140" s="87"/>
      <c r="B140" s="31"/>
      <c r="C140" s="51"/>
      <c r="D140" s="11">
        <v>2018</v>
      </c>
      <c r="E140" s="19">
        <f t="shared" si="3"/>
        <v>1147.7</v>
      </c>
      <c r="F140" s="12">
        <v>0</v>
      </c>
      <c r="G140" s="12">
        <v>0</v>
      </c>
      <c r="H140" s="12">
        <v>1147.7</v>
      </c>
      <c r="I140" s="12">
        <v>0</v>
      </c>
      <c r="J140" s="32"/>
      <c r="K140" s="32"/>
      <c r="L140" s="53"/>
      <c r="M140" s="16"/>
      <c r="N140" s="16"/>
      <c r="O140" s="16"/>
      <c r="P140" s="17"/>
      <c r="Q140" s="17"/>
      <c r="R140" s="18"/>
    </row>
    <row r="141" spans="1:18" ht="31.5" customHeight="1">
      <c r="A141" s="87"/>
      <c r="B141" s="31"/>
      <c r="C141" s="51"/>
      <c r="D141" s="11">
        <v>2019</v>
      </c>
      <c r="E141" s="19">
        <f t="shared" si="3"/>
        <v>0</v>
      </c>
      <c r="F141" s="12">
        <v>0</v>
      </c>
      <c r="G141" s="12">
        <v>0</v>
      </c>
      <c r="H141" s="12">
        <v>0</v>
      </c>
      <c r="I141" s="12">
        <v>0</v>
      </c>
      <c r="J141" s="32"/>
      <c r="K141" s="32"/>
      <c r="L141" s="53"/>
      <c r="M141" s="16"/>
      <c r="N141" s="16"/>
      <c r="O141" s="16"/>
      <c r="P141" s="17"/>
      <c r="Q141" s="17"/>
      <c r="R141" s="18"/>
    </row>
    <row r="142" spans="1:18" ht="90" customHeight="1">
      <c r="A142" s="87"/>
      <c r="B142" s="31"/>
      <c r="C142" s="51"/>
      <c r="D142" s="11">
        <v>2020</v>
      </c>
      <c r="E142" s="19">
        <f t="shared" si="3"/>
        <v>0</v>
      </c>
      <c r="F142" s="12">
        <v>0</v>
      </c>
      <c r="G142" s="12">
        <v>0</v>
      </c>
      <c r="H142" s="12">
        <v>0</v>
      </c>
      <c r="I142" s="12">
        <v>0</v>
      </c>
      <c r="J142" s="32"/>
      <c r="K142" s="32"/>
      <c r="L142" s="53"/>
      <c r="M142" s="16"/>
      <c r="N142" s="16"/>
      <c r="O142" s="16"/>
      <c r="P142" s="17"/>
      <c r="Q142" s="17"/>
      <c r="R142" s="18"/>
    </row>
    <row r="143" spans="1:18" ht="31.5" customHeight="1">
      <c r="A143" s="87" t="s">
        <v>647</v>
      </c>
      <c r="B143" s="31" t="s">
        <v>509</v>
      </c>
      <c r="C143" s="51" t="s">
        <v>67</v>
      </c>
      <c r="D143" s="10" t="s">
        <v>1</v>
      </c>
      <c r="E143" s="12">
        <f>E144+E145+E146</f>
        <v>796.4</v>
      </c>
      <c r="F143" s="12">
        <f>F144+F145+F146</f>
        <v>0</v>
      </c>
      <c r="G143" s="12">
        <f>G144+G145+G146</f>
        <v>0</v>
      </c>
      <c r="H143" s="12">
        <f>H144+H145+H146</f>
        <v>796.4</v>
      </c>
      <c r="I143" s="12">
        <f>I144+I145+I146</f>
        <v>0</v>
      </c>
      <c r="J143" s="32" t="s">
        <v>491</v>
      </c>
      <c r="K143" s="32" t="s">
        <v>180</v>
      </c>
      <c r="L143" s="53"/>
      <c r="M143" s="16"/>
      <c r="N143" s="16"/>
      <c r="O143" s="16"/>
      <c r="P143" s="17"/>
      <c r="Q143" s="17"/>
      <c r="R143" s="18"/>
    </row>
    <row r="144" spans="1:18" ht="31.5" customHeight="1">
      <c r="A144" s="87"/>
      <c r="B144" s="31"/>
      <c r="C144" s="51"/>
      <c r="D144" s="11">
        <v>2018</v>
      </c>
      <c r="E144" s="19">
        <f t="shared" si="3"/>
        <v>796.4</v>
      </c>
      <c r="F144" s="12">
        <v>0</v>
      </c>
      <c r="G144" s="12">
        <v>0</v>
      </c>
      <c r="H144" s="12">
        <v>796.4</v>
      </c>
      <c r="I144" s="12">
        <v>0</v>
      </c>
      <c r="J144" s="32"/>
      <c r="K144" s="32"/>
      <c r="L144" s="53"/>
      <c r="M144" s="16"/>
      <c r="N144" s="16"/>
      <c r="O144" s="16"/>
      <c r="P144" s="17"/>
      <c r="Q144" s="17"/>
      <c r="R144" s="18"/>
    </row>
    <row r="145" spans="1:18" ht="31.5" customHeight="1">
      <c r="A145" s="87"/>
      <c r="B145" s="31"/>
      <c r="C145" s="51"/>
      <c r="D145" s="11">
        <v>2019</v>
      </c>
      <c r="E145" s="19">
        <f>F145+G145+H145+I145</f>
        <v>0</v>
      </c>
      <c r="F145" s="12">
        <v>0</v>
      </c>
      <c r="G145" s="12">
        <v>0</v>
      </c>
      <c r="H145" s="12">
        <v>0</v>
      </c>
      <c r="I145" s="12">
        <v>0</v>
      </c>
      <c r="J145" s="32"/>
      <c r="K145" s="32"/>
      <c r="L145" s="53"/>
      <c r="M145" s="16"/>
      <c r="N145" s="16"/>
      <c r="O145" s="16"/>
      <c r="P145" s="17"/>
      <c r="Q145" s="17"/>
      <c r="R145" s="18"/>
    </row>
    <row r="146" spans="1:18" ht="85.5" customHeight="1">
      <c r="A146" s="87"/>
      <c r="B146" s="31"/>
      <c r="C146" s="51"/>
      <c r="D146" s="11">
        <v>2020</v>
      </c>
      <c r="E146" s="19">
        <f>F146+G146+H146+I146</f>
        <v>0</v>
      </c>
      <c r="F146" s="12">
        <v>0</v>
      </c>
      <c r="G146" s="12">
        <v>0</v>
      </c>
      <c r="H146" s="12">
        <v>0</v>
      </c>
      <c r="I146" s="12">
        <v>0</v>
      </c>
      <c r="J146" s="32"/>
      <c r="K146" s="32"/>
      <c r="L146" s="53"/>
      <c r="M146" s="16"/>
      <c r="N146" s="16"/>
      <c r="O146" s="16"/>
      <c r="P146" s="17"/>
      <c r="Q146" s="17"/>
      <c r="R146" s="18"/>
    </row>
    <row r="147" spans="1:18" ht="31.5" customHeight="1">
      <c r="A147" s="87" t="s">
        <v>648</v>
      </c>
      <c r="B147" s="31" t="s">
        <v>510</v>
      </c>
      <c r="C147" s="51" t="s">
        <v>67</v>
      </c>
      <c r="D147" s="10" t="s">
        <v>1</v>
      </c>
      <c r="E147" s="12">
        <f>E148+E149+E150</f>
        <v>394</v>
      </c>
      <c r="F147" s="12">
        <f>F148+F149+F150</f>
        <v>0</v>
      </c>
      <c r="G147" s="12">
        <f>G148+G149+G150</f>
        <v>0</v>
      </c>
      <c r="H147" s="12">
        <f>H148+H149+H150</f>
        <v>394</v>
      </c>
      <c r="I147" s="12">
        <f>I148+I149+I150</f>
        <v>0</v>
      </c>
      <c r="J147" s="32" t="s">
        <v>491</v>
      </c>
      <c r="K147" s="32" t="s">
        <v>180</v>
      </c>
      <c r="L147" s="53"/>
      <c r="M147" s="16"/>
      <c r="N147" s="16"/>
      <c r="O147" s="16"/>
      <c r="P147" s="17"/>
      <c r="Q147" s="17"/>
      <c r="R147" s="18"/>
    </row>
    <row r="148" spans="1:18" ht="31.5" customHeight="1">
      <c r="A148" s="87"/>
      <c r="B148" s="31"/>
      <c r="C148" s="51"/>
      <c r="D148" s="11">
        <v>2018</v>
      </c>
      <c r="E148" s="19">
        <f aca="true" t="shared" si="4" ref="E148:E212">F148+G148+H148+I148</f>
        <v>394</v>
      </c>
      <c r="F148" s="12">
        <v>0</v>
      </c>
      <c r="G148" s="12">
        <v>0</v>
      </c>
      <c r="H148" s="12">
        <v>394</v>
      </c>
      <c r="I148" s="12">
        <v>0</v>
      </c>
      <c r="J148" s="32"/>
      <c r="K148" s="32"/>
      <c r="L148" s="53"/>
      <c r="M148" s="16"/>
      <c r="N148" s="16"/>
      <c r="O148" s="16"/>
      <c r="P148" s="17"/>
      <c r="Q148" s="17"/>
      <c r="R148" s="18"/>
    </row>
    <row r="149" spans="1:18" ht="31.5" customHeight="1">
      <c r="A149" s="87"/>
      <c r="B149" s="31"/>
      <c r="C149" s="51"/>
      <c r="D149" s="11">
        <v>2019</v>
      </c>
      <c r="E149" s="19">
        <f t="shared" si="4"/>
        <v>0</v>
      </c>
      <c r="F149" s="12">
        <v>0</v>
      </c>
      <c r="G149" s="12">
        <v>0</v>
      </c>
      <c r="H149" s="12">
        <v>0</v>
      </c>
      <c r="I149" s="12">
        <v>0</v>
      </c>
      <c r="J149" s="32"/>
      <c r="K149" s="32"/>
      <c r="L149" s="53"/>
      <c r="M149" s="16"/>
      <c r="N149" s="16"/>
      <c r="O149" s="16"/>
      <c r="P149" s="17"/>
      <c r="Q149" s="17"/>
      <c r="R149" s="18"/>
    </row>
    <row r="150" spans="1:18" ht="85.5" customHeight="1">
      <c r="A150" s="87"/>
      <c r="B150" s="31"/>
      <c r="C150" s="51"/>
      <c r="D150" s="11">
        <v>2020</v>
      </c>
      <c r="E150" s="19">
        <f t="shared" si="4"/>
        <v>0</v>
      </c>
      <c r="F150" s="12">
        <v>0</v>
      </c>
      <c r="G150" s="12">
        <v>0</v>
      </c>
      <c r="H150" s="12">
        <v>0</v>
      </c>
      <c r="I150" s="12">
        <v>0</v>
      </c>
      <c r="J150" s="32"/>
      <c r="K150" s="32"/>
      <c r="L150" s="53"/>
      <c r="M150" s="16"/>
      <c r="N150" s="16"/>
      <c r="O150" s="16"/>
      <c r="P150" s="17"/>
      <c r="Q150" s="17"/>
      <c r="R150" s="18"/>
    </row>
    <row r="151" spans="1:18" ht="31.5" customHeight="1">
      <c r="A151" s="87" t="s">
        <v>649</v>
      </c>
      <c r="B151" s="31" t="s">
        <v>511</v>
      </c>
      <c r="C151" s="51" t="s">
        <v>67</v>
      </c>
      <c r="D151" s="10" t="s">
        <v>1</v>
      </c>
      <c r="E151" s="12">
        <f>E152+E153+E154</f>
        <v>1691.7</v>
      </c>
      <c r="F151" s="12">
        <f>F152+F153+F154</f>
        <v>0</v>
      </c>
      <c r="G151" s="12">
        <f>G152+G153+G154</f>
        <v>0</v>
      </c>
      <c r="H151" s="12">
        <f>H152+H153+H154</f>
        <v>1691.7</v>
      </c>
      <c r="I151" s="12">
        <f>I152+I153+I154</f>
        <v>0</v>
      </c>
      <c r="J151" s="32" t="s">
        <v>491</v>
      </c>
      <c r="K151" s="32" t="s">
        <v>180</v>
      </c>
      <c r="L151" s="53"/>
      <c r="M151" s="16"/>
      <c r="N151" s="16"/>
      <c r="O151" s="16"/>
      <c r="P151" s="17"/>
      <c r="Q151" s="17"/>
      <c r="R151" s="18"/>
    </row>
    <row r="152" spans="1:18" ht="31.5" customHeight="1">
      <c r="A152" s="87"/>
      <c r="B152" s="31"/>
      <c r="C152" s="51"/>
      <c r="D152" s="11">
        <v>2018</v>
      </c>
      <c r="E152" s="19">
        <f t="shared" si="4"/>
        <v>1691.7</v>
      </c>
      <c r="F152" s="12">
        <v>0</v>
      </c>
      <c r="G152" s="12">
        <v>0</v>
      </c>
      <c r="H152" s="12">
        <v>1691.7</v>
      </c>
      <c r="I152" s="12">
        <v>0</v>
      </c>
      <c r="J152" s="32"/>
      <c r="K152" s="32"/>
      <c r="L152" s="53"/>
      <c r="M152" s="16"/>
      <c r="N152" s="16"/>
      <c r="O152" s="16"/>
      <c r="P152" s="17"/>
      <c r="Q152" s="17"/>
      <c r="R152" s="18"/>
    </row>
    <row r="153" spans="1:18" ht="31.5" customHeight="1">
      <c r="A153" s="87"/>
      <c r="B153" s="31"/>
      <c r="C153" s="51"/>
      <c r="D153" s="11">
        <v>2019</v>
      </c>
      <c r="E153" s="19">
        <f t="shared" si="4"/>
        <v>0</v>
      </c>
      <c r="F153" s="12">
        <v>0</v>
      </c>
      <c r="G153" s="12">
        <v>0</v>
      </c>
      <c r="H153" s="12">
        <v>0</v>
      </c>
      <c r="I153" s="12">
        <v>0</v>
      </c>
      <c r="J153" s="32"/>
      <c r="K153" s="32"/>
      <c r="L153" s="53"/>
      <c r="M153" s="16"/>
      <c r="N153" s="16"/>
      <c r="O153" s="16"/>
      <c r="P153" s="17"/>
      <c r="Q153" s="17"/>
      <c r="R153" s="18"/>
    </row>
    <row r="154" spans="1:18" ht="78" customHeight="1">
      <c r="A154" s="87"/>
      <c r="B154" s="31"/>
      <c r="C154" s="51"/>
      <c r="D154" s="11">
        <v>2020</v>
      </c>
      <c r="E154" s="19">
        <f t="shared" si="4"/>
        <v>0</v>
      </c>
      <c r="F154" s="12">
        <v>0</v>
      </c>
      <c r="G154" s="12">
        <v>0</v>
      </c>
      <c r="H154" s="12">
        <v>0</v>
      </c>
      <c r="I154" s="12">
        <v>0</v>
      </c>
      <c r="J154" s="32"/>
      <c r="K154" s="32"/>
      <c r="L154" s="53"/>
      <c r="M154" s="16"/>
      <c r="N154" s="16"/>
      <c r="O154" s="16"/>
      <c r="P154" s="17"/>
      <c r="Q154" s="17"/>
      <c r="R154" s="18"/>
    </row>
    <row r="155" spans="1:18" ht="31.5" customHeight="1">
      <c r="A155" s="87" t="s">
        <v>650</v>
      </c>
      <c r="B155" s="31" t="s">
        <v>512</v>
      </c>
      <c r="C155" s="51" t="s">
        <v>67</v>
      </c>
      <c r="D155" s="10" t="s">
        <v>1</v>
      </c>
      <c r="E155" s="12">
        <f>E156+E157+E158</f>
        <v>989.6</v>
      </c>
      <c r="F155" s="12">
        <f>F156+F157+F158</f>
        <v>0</v>
      </c>
      <c r="G155" s="12">
        <f>G156+G157+G158</f>
        <v>0</v>
      </c>
      <c r="H155" s="12">
        <f>H156+H157+H158</f>
        <v>989.6</v>
      </c>
      <c r="I155" s="12">
        <f>I156+I157+I158</f>
        <v>0</v>
      </c>
      <c r="J155" s="32" t="s">
        <v>491</v>
      </c>
      <c r="K155" s="32" t="s">
        <v>180</v>
      </c>
      <c r="L155" s="53"/>
      <c r="M155" s="16"/>
      <c r="N155" s="16"/>
      <c r="O155" s="16"/>
      <c r="P155" s="17"/>
      <c r="Q155" s="17"/>
      <c r="R155" s="18"/>
    </row>
    <row r="156" spans="1:18" ht="31.5" customHeight="1">
      <c r="A156" s="87"/>
      <c r="B156" s="31"/>
      <c r="C156" s="51"/>
      <c r="D156" s="11">
        <v>2018</v>
      </c>
      <c r="E156" s="19">
        <f t="shared" si="4"/>
        <v>989.6</v>
      </c>
      <c r="F156" s="12">
        <v>0</v>
      </c>
      <c r="G156" s="12">
        <v>0</v>
      </c>
      <c r="H156" s="12">
        <v>989.6</v>
      </c>
      <c r="I156" s="12">
        <v>0</v>
      </c>
      <c r="J156" s="32"/>
      <c r="K156" s="32"/>
      <c r="L156" s="53"/>
      <c r="M156" s="16"/>
      <c r="N156" s="16"/>
      <c r="O156" s="16"/>
      <c r="P156" s="17"/>
      <c r="Q156" s="17"/>
      <c r="R156" s="18"/>
    </row>
    <row r="157" spans="1:18" ht="31.5" customHeight="1">
      <c r="A157" s="87"/>
      <c r="B157" s="31"/>
      <c r="C157" s="51"/>
      <c r="D157" s="11">
        <v>2019</v>
      </c>
      <c r="E157" s="19">
        <f t="shared" si="4"/>
        <v>0</v>
      </c>
      <c r="F157" s="12">
        <v>0</v>
      </c>
      <c r="G157" s="12">
        <v>0</v>
      </c>
      <c r="H157" s="12">
        <v>0</v>
      </c>
      <c r="I157" s="12">
        <v>0</v>
      </c>
      <c r="J157" s="32"/>
      <c r="K157" s="32"/>
      <c r="L157" s="53"/>
      <c r="M157" s="16"/>
      <c r="N157" s="16"/>
      <c r="O157" s="16"/>
      <c r="P157" s="17"/>
      <c r="Q157" s="17"/>
      <c r="R157" s="18"/>
    </row>
    <row r="158" spans="1:18" ht="87" customHeight="1">
      <c r="A158" s="87"/>
      <c r="B158" s="31"/>
      <c r="C158" s="51"/>
      <c r="D158" s="11">
        <v>2020</v>
      </c>
      <c r="E158" s="19">
        <f t="shared" si="4"/>
        <v>0</v>
      </c>
      <c r="F158" s="12">
        <v>0</v>
      </c>
      <c r="G158" s="12">
        <v>0</v>
      </c>
      <c r="H158" s="12">
        <v>0</v>
      </c>
      <c r="I158" s="12">
        <v>0</v>
      </c>
      <c r="J158" s="32"/>
      <c r="K158" s="32"/>
      <c r="L158" s="53"/>
      <c r="M158" s="16"/>
      <c r="N158" s="16"/>
      <c r="O158" s="16"/>
      <c r="P158" s="17"/>
      <c r="Q158" s="17"/>
      <c r="R158" s="18"/>
    </row>
    <row r="159" spans="1:12" ht="31.5" customHeight="1">
      <c r="A159" s="30" t="s">
        <v>651</v>
      </c>
      <c r="B159" s="31" t="s">
        <v>513</v>
      </c>
      <c r="C159" s="32" t="s">
        <v>514</v>
      </c>
      <c r="D159" s="10" t="s">
        <v>1</v>
      </c>
      <c r="E159" s="12">
        <f>E160+E161+E162</f>
        <v>2400</v>
      </c>
      <c r="F159" s="12">
        <f>F160+F161+F162</f>
        <v>0</v>
      </c>
      <c r="G159" s="12">
        <f>G160+G161+G162</f>
        <v>0</v>
      </c>
      <c r="H159" s="12">
        <f>H160+H161+H162</f>
        <v>2400</v>
      </c>
      <c r="I159" s="12">
        <f>I160+I161+I162</f>
        <v>0</v>
      </c>
      <c r="J159" s="32" t="s">
        <v>491</v>
      </c>
      <c r="K159" s="32" t="s">
        <v>180</v>
      </c>
      <c r="L159" s="31"/>
    </row>
    <row r="160" spans="1:12" ht="31.5" customHeight="1">
      <c r="A160" s="30"/>
      <c r="B160" s="31"/>
      <c r="C160" s="32"/>
      <c r="D160" s="11">
        <v>2018</v>
      </c>
      <c r="E160" s="19">
        <f t="shared" si="4"/>
        <v>2400</v>
      </c>
      <c r="F160" s="12">
        <v>0</v>
      </c>
      <c r="G160" s="12">
        <v>0</v>
      </c>
      <c r="H160" s="12">
        <v>2400</v>
      </c>
      <c r="I160" s="12">
        <v>0</v>
      </c>
      <c r="J160" s="32"/>
      <c r="K160" s="32"/>
      <c r="L160" s="53"/>
    </row>
    <row r="161" spans="1:12" ht="31.5" customHeight="1">
      <c r="A161" s="30"/>
      <c r="B161" s="31"/>
      <c r="C161" s="32"/>
      <c r="D161" s="11">
        <v>2019</v>
      </c>
      <c r="E161" s="19">
        <f t="shared" si="4"/>
        <v>0</v>
      </c>
      <c r="F161" s="12">
        <v>0</v>
      </c>
      <c r="G161" s="12">
        <v>0</v>
      </c>
      <c r="H161" s="12">
        <v>0</v>
      </c>
      <c r="I161" s="12">
        <v>0</v>
      </c>
      <c r="J161" s="32"/>
      <c r="K161" s="32"/>
      <c r="L161" s="53"/>
    </row>
    <row r="162" spans="1:12" ht="84" customHeight="1">
      <c r="A162" s="30"/>
      <c r="B162" s="31"/>
      <c r="C162" s="32"/>
      <c r="D162" s="11">
        <v>2020</v>
      </c>
      <c r="E162" s="19">
        <f t="shared" si="4"/>
        <v>0</v>
      </c>
      <c r="F162" s="12">
        <v>0</v>
      </c>
      <c r="G162" s="12">
        <v>0</v>
      </c>
      <c r="H162" s="12">
        <v>0</v>
      </c>
      <c r="I162" s="12">
        <v>0</v>
      </c>
      <c r="J162" s="32"/>
      <c r="K162" s="32"/>
      <c r="L162" s="53"/>
    </row>
    <row r="163" spans="1:12" ht="31.5" customHeight="1">
      <c r="A163" s="67" t="s">
        <v>652</v>
      </c>
      <c r="B163" s="70" t="s">
        <v>539</v>
      </c>
      <c r="C163" s="62" t="s">
        <v>497</v>
      </c>
      <c r="D163" s="11" t="s">
        <v>1</v>
      </c>
      <c r="E163" s="12">
        <f>E164+E165+E166</f>
        <v>374</v>
      </c>
      <c r="F163" s="12">
        <f>F164+F165+F166</f>
        <v>0</v>
      </c>
      <c r="G163" s="12">
        <f>G164+G165+G166</f>
        <v>0</v>
      </c>
      <c r="H163" s="12">
        <f>H164+H165+H166</f>
        <v>374</v>
      </c>
      <c r="I163" s="12">
        <f>I164+I165+I166</f>
        <v>0</v>
      </c>
      <c r="J163" s="32" t="s">
        <v>491</v>
      </c>
      <c r="K163" s="32" t="s">
        <v>180</v>
      </c>
      <c r="L163" s="62"/>
    </row>
    <row r="164" spans="1:12" ht="31.5" customHeight="1">
      <c r="A164" s="68"/>
      <c r="B164" s="71"/>
      <c r="C164" s="63"/>
      <c r="D164" s="11">
        <v>2018</v>
      </c>
      <c r="E164" s="19">
        <f t="shared" si="4"/>
        <v>374</v>
      </c>
      <c r="F164" s="12">
        <v>0</v>
      </c>
      <c r="G164" s="12">
        <v>0</v>
      </c>
      <c r="H164" s="12">
        <v>374</v>
      </c>
      <c r="I164" s="12">
        <v>0</v>
      </c>
      <c r="J164" s="32"/>
      <c r="K164" s="32"/>
      <c r="L164" s="63"/>
    </row>
    <row r="165" spans="1:12" ht="31.5" customHeight="1">
      <c r="A165" s="68"/>
      <c r="B165" s="71"/>
      <c r="C165" s="63"/>
      <c r="D165" s="11">
        <v>2019</v>
      </c>
      <c r="E165" s="19">
        <f t="shared" si="4"/>
        <v>0</v>
      </c>
      <c r="F165" s="12">
        <v>0</v>
      </c>
      <c r="G165" s="12">
        <v>0</v>
      </c>
      <c r="H165" s="12">
        <v>0</v>
      </c>
      <c r="I165" s="12">
        <v>0</v>
      </c>
      <c r="J165" s="32"/>
      <c r="K165" s="32"/>
      <c r="L165" s="63"/>
    </row>
    <row r="166" spans="1:12" ht="79.5" customHeight="1">
      <c r="A166" s="68"/>
      <c r="B166" s="72"/>
      <c r="C166" s="64"/>
      <c r="D166" s="11">
        <v>2020</v>
      </c>
      <c r="E166" s="19">
        <f t="shared" si="4"/>
        <v>0</v>
      </c>
      <c r="F166" s="12">
        <v>0</v>
      </c>
      <c r="G166" s="12">
        <v>0</v>
      </c>
      <c r="H166" s="12">
        <v>0</v>
      </c>
      <c r="I166" s="12">
        <v>0</v>
      </c>
      <c r="J166" s="32"/>
      <c r="K166" s="32"/>
      <c r="L166" s="64"/>
    </row>
    <row r="167" spans="1:12" ht="31.5" customHeight="1">
      <c r="A167" s="30" t="s">
        <v>653</v>
      </c>
      <c r="B167" s="31" t="s">
        <v>529</v>
      </c>
      <c r="C167" s="62" t="s">
        <v>497</v>
      </c>
      <c r="D167" s="11" t="s">
        <v>1</v>
      </c>
      <c r="E167" s="12">
        <f>E168+E169+E170</f>
        <v>2600</v>
      </c>
      <c r="F167" s="12">
        <f>F168+F169+F170</f>
        <v>0</v>
      </c>
      <c r="G167" s="12">
        <f>G168+G169+G170</f>
        <v>0</v>
      </c>
      <c r="H167" s="12">
        <f>H168+H169+H170</f>
        <v>2600</v>
      </c>
      <c r="I167" s="12">
        <f>I168+I169+I170</f>
        <v>0</v>
      </c>
      <c r="J167" s="32" t="s">
        <v>491</v>
      </c>
      <c r="K167" s="32" t="s">
        <v>180</v>
      </c>
      <c r="L167" s="62"/>
    </row>
    <row r="168" spans="1:12" ht="31.5" customHeight="1">
      <c r="A168" s="30"/>
      <c r="B168" s="31"/>
      <c r="C168" s="63"/>
      <c r="D168" s="11">
        <v>2018</v>
      </c>
      <c r="E168" s="19">
        <f t="shared" si="4"/>
        <v>2600</v>
      </c>
      <c r="F168" s="12">
        <v>0</v>
      </c>
      <c r="G168" s="12">
        <v>0</v>
      </c>
      <c r="H168" s="12">
        <v>2600</v>
      </c>
      <c r="I168" s="12">
        <v>0</v>
      </c>
      <c r="J168" s="32"/>
      <c r="K168" s="32"/>
      <c r="L168" s="63"/>
    </row>
    <row r="169" spans="1:12" ht="31.5" customHeight="1">
      <c r="A169" s="30"/>
      <c r="B169" s="31"/>
      <c r="C169" s="63"/>
      <c r="D169" s="11">
        <v>2019</v>
      </c>
      <c r="E169" s="19">
        <f t="shared" si="4"/>
        <v>0</v>
      </c>
      <c r="F169" s="12">
        <v>0</v>
      </c>
      <c r="G169" s="12">
        <v>0</v>
      </c>
      <c r="H169" s="12">
        <v>0</v>
      </c>
      <c r="I169" s="12">
        <v>0</v>
      </c>
      <c r="J169" s="32"/>
      <c r="K169" s="32"/>
      <c r="L169" s="63"/>
    </row>
    <row r="170" spans="1:12" ht="90" customHeight="1">
      <c r="A170" s="30"/>
      <c r="B170" s="31"/>
      <c r="C170" s="64"/>
      <c r="D170" s="11">
        <v>2020</v>
      </c>
      <c r="E170" s="19">
        <f t="shared" si="4"/>
        <v>0</v>
      </c>
      <c r="F170" s="12">
        <v>0</v>
      </c>
      <c r="G170" s="12">
        <v>0</v>
      </c>
      <c r="H170" s="12">
        <v>0</v>
      </c>
      <c r="I170" s="12">
        <v>0</v>
      </c>
      <c r="J170" s="32"/>
      <c r="K170" s="32"/>
      <c r="L170" s="64"/>
    </row>
    <row r="171" spans="1:12" ht="31.5" customHeight="1">
      <c r="A171" s="30" t="s">
        <v>654</v>
      </c>
      <c r="B171" s="31" t="s">
        <v>530</v>
      </c>
      <c r="C171" s="62" t="s">
        <v>497</v>
      </c>
      <c r="D171" s="11" t="s">
        <v>1</v>
      </c>
      <c r="E171" s="12">
        <f>E172+E173+E174</f>
        <v>1300</v>
      </c>
      <c r="F171" s="12">
        <f>F172+F173+F174</f>
        <v>0</v>
      </c>
      <c r="G171" s="12">
        <f>G172+G173+G174</f>
        <v>0</v>
      </c>
      <c r="H171" s="12">
        <f>H172+H173+H174</f>
        <v>1300</v>
      </c>
      <c r="I171" s="12">
        <f>I172+I173+I174</f>
        <v>0</v>
      </c>
      <c r="J171" s="32" t="s">
        <v>491</v>
      </c>
      <c r="K171" s="32" t="s">
        <v>180</v>
      </c>
      <c r="L171" s="62"/>
    </row>
    <row r="172" spans="1:12" ht="31.5" customHeight="1">
      <c r="A172" s="30"/>
      <c r="B172" s="31"/>
      <c r="C172" s="63"/>
      <c r="D172" s="11">
        <v>2018</v>
      </c>
      <c r="E172" s="19">
        <f t="shared" si="4"/>
        <v>1300</v>
      </c>
      <c r="F172" s="12">
        <v>0</v>
      </c>
      <c r="G172" s="12">
        <v>0</v>
      </c>
      <c r="H172" s="12">
        <v>1300</v>
      </c>
      <c r="I172" s="12">
        <v>0</v>
      </c>
      <c r="J172" s="32"/>
      <c r="K172" s="32"/>
      <c r="L172" s="63"/>
    </row>
    <row r="173" spans="1:12" ht="31.5" customHeight="1">
      <c r="A173" s="30"/>
      <c r="B173" s="31"/>
      <c r="C173" s="63"/>
      <c r="D173" s="11">
        <v>2019</v>
      </c>
      <c r="E173" s="19">
        <f t="shared" si="4"/>
        <v>0</v>
      </c>
      <c r="F173" s="12">
        <v>0</v>
      </c>
      <c r="G173" s="12">
        <v>0</v>
      </c>
      <c r="H173" s="12">
        <v>0</v>
      </c>
      <c r="I173" s="12">
        <v>0</v>
      </c>
      <c r="J173" s="32"/>
      <c r="K173" s="32"/>
      <c r="L173" s="63"/>
    </row>
    <row r="174" spans="1:12" ht="88.5" customHeight="1">
      <c r="A174" s="30"/>
      <c r="B174" s="31"/>
      <c r="C174" s="64"/>
      <c r="D174" s="11">
        <v>2020</v>
      </c>
      <c r="E174" s="19">
        <f t="shared" si="4"/>
        <v>0</v>
      </c>
      <c r="F174" s="12">
        <v>0</v>
      </c>
      <c r="G174" s="12">
        <v>0</v>
      </c>
      <c r="H174" s="12">
        <v>0</v>
      </c>
      <c r="I174" s="12">
        <v>0</v>
      </c>
      <c r="J174" s="32"/>
      <c r="K174" s="32"/>
      <c r="L174" s="64"/>
    </row>
    <row r="175" spans="1:12" ht="31.5" customHeight="1">
      <c r="A175" s="30" t="s">
        <v>655</v>
      </c>
      <c r="B175" s="31" t="s">
        <v>531</v>
      </c>
      <c r="C175" s="62" t="s">
        <v>497</v>
      </c>
      <c r="D175" s="11" t="s">
        <v>1</v>
      </c>
      <c r="E175" s="12">
        <f>E176+E177+E178</f>
        <v>4309</v>
      </c>
      <c r="F175" s="12">
        <f>F176+F177+F178</f>
        <v>0</v>
      </c>
      <c r="G175" s="12">
        <f>G176+G177+G178</f>
        <v>0</v>
      </c>
      <c r="H175" s="12">
        <f>H176+H177+H178</f>
        <v>4309</v>
      </c>
      <c r="I175" s="12">
        <f>I176+I177+I178</f>
        <v>0</v>
      </c>
      <c r="J175" s="32" t="s">
        <v>491</v>
      </c>
      <c r="K175" s="32" t="s">
        <v>180</v>
      </c>
      <c r="L175" s="62"/>
    </row>
    <row r="176" spans="1:12" ht="31.5" customHeight="1">
      <c r="A176" s="30"/>
      <c r="B176" s="31"/>
      <c r="C176" s="63"/>
      <c r="D176" s="11">
        <v>2018</v>
      </c>
      <c r="E176" s="19">
        <f t="shared" si="4"/>
        <v>4309</v>
      </c>
      <c r="F176" s="12">
        <v>0</v>
      </c>
      <c r="G176" s="12">
        <v>0</v>
      </c>
      <c r="H176" s="12">
        <v>4309</v>
      </c>
      <c r="I176" s="12">
        <v>0</v>
      </c>
      <c r="J176" s="32"/>
      <c r="K176" s="32"/>
      <c r="L176" s="63"/>
    </row>
    <row r="177" spans="1:12" ht="31.5" customHeight="1">
      <c r="A177" s="30"/>
      <c r="B177" s="31"/>
      <c r="C177" s="63"/>
      <c r="D177" s="11">
        <v>2019</v>
      </c>
      <c r="E177" s="19">
        <f t="shared" si="4"/>
        <v>0</v>
      </c>
      <c r="F177" s="12">
        <v>0</v>
      </c>
      <c r="G177" s="12">
        <v>0</v>
      </c>
      <c r="H177" s="12">
        <v>0</v>
      </c>
      <c r="I177" s="12">
        <v>0</v>
      </c>
      <c r="J177" s="32"/>
      <c r="K177" s="32"/>
      <c r="L177" s="63"/>
    </row>
    <row r="178" spans="1:12" ht="79.5" customHeight="1">
      <c r="A178" s="30"/>
      <c r="B178" s="31"/>
      <c r="C178" s="64"/>
      <c r="D178" s="11">
        <v>2020</v>
      </c>
      <c r="E178" s="19">
        <f t="shared" si="4"/>
        <v>0</v>
      </c>
      <c r="F178" s="12">
        <v>0</v>
      </c>
      <c r="G178" s="12">
        <v>0</v>
      </c>
      <c r="H178" s="12">
        <v>0</v>
      </c>
      <c r="I178" s="12">
        <v>0</v>
      </c>
      <c r="J178" s="32"/>
      <c r="K178" s="32"/>
      <c r="L178" s="64"/>
    </row>
    <row r="179" spans="1:12" ht="31.5" customHeight="1">
      <c r="A179" s="30" t="s">
        <v>656</v>
      </c>
      <c r="B179" s="31" t="s">
        <v>710</v>
      </c>
      <c r="C179" s="62" t="s">
        <v>497</v>
      </c>
      <c r="D179" s="11" t="s">
        <v>1</v>
      </c>
      <c r="E179" s="12">
        <f>E180+E181+E182</f>
        <v>1921</v>
      </c>
      <c r="F179" s="12">
        <f>F180+F181+F182</f>
        <v>0</v>
      </c>
      <c r="G179" s="12">
        <f>G180+G181+G182</f>
        <v>0</v>
      </c>
      <c r="H179" s="12">
        <f>H180+H181+H182</f>
        <v>1921</v>
      </c>
      <c r="I179" s="12">
        <f>I180+I181+I182</f>
        <v>0</v>
      </c>
      <c r="J179" s="32" t="s">
        <v>491</v>
      </c>
      <c r="K179" s="32" t="s">
        <v>180</v>
      </c>
      <c r="L179" s="62"/>
    </row>
    <row r="180" spans="1:12" ht="31.5" customHeight="1">
      <c r="A180" s="30"/>
      <c r="B180" s="31"/>
      <c r="C180" s="63"/>
      <c r="D180" s="11">
        <v>2018</v>
      </c>
      <c r="E180" s="19">
        <f t="shared" si="4"/>
        <v>1921</v>
      </c>
      <c r="F180" s="12">
        <v>0</v>
      </c>
      <c r="G180" s="12">
        <v>0</v>
      </c>
      <c r="H180" s="12">
        <v>1921</v>
      </c>
      <c r="I180" s="12">
        <v>0</v>
      </c>
      <c r="J180" s="32"/>
      <c r="K180" s="32"/>
      <c r="L180" s="63"/>
    </row>
    <row r="181" spans="1:12" ht="31.5" customHeight="1">
      <c r="A181" s="30"/>
      <c r="B181" s="31"/>
      <c r="C181" s="63"/>
      <c r="D181" s="11">
        <v>2019</v>
      </c>
      <c r="E181" s="19">
        <f t="shared" si="4"/>
        <v>0</v>
      </c>
      <c r="F181" s="12">
        <v>0</v>
      </c>
      <c r="G181" s="12">
        <v>0</v>
      </c>
      <c r="H181" s="12">
        <v>0</v>
      </c>
      <c r="I181" s="12">
        <v>0</v>
      </c>
      <c r="J181" s="32"/>
      <c r="K181" s="32"/>
      <c r="L181" s="63"/>
    </row>
    <row r="182" spans="1:12" ht="99" customHeight="1">
      <c r="A182" s="30"/>
      <c r="B182" s="31"/>
      <c r="C182" s="64"/>
      <c r="D182" s="11">
        <v>2020</v>
      </c>
      <c r="E182" s="19">
        <f t="shared" si="4"/>
        <v>0</v>
      </c>
      <c r="F182" s="12">
        <v>0</v>
      </c>
      <c r="G182" s="12">
        <v>0</v>
      </c>
      <c r="H182" s="12">
        <v>0</v>
      </c>
      <c r="I182" s="12">
        <v>0</v>
      </c>
      <c r="J182" s="32"/>
      <c r="K182" s="32"/>
      <c r="L182" s="64"/>
    </row>
    <row r="183" spans="1:12" ht="31.5" customHeight="1">
      <c r="A183" s="30" t="s">
        <v>657</v>
      </c>
      <c r="B183" s="31" t="s">
        <v>711</v>
      </c>
      <c r="C183" s="62" t="s">
        <v>497</v>
      </c>
      <c r="D183" s="11" t="s">
        <v>1</v>
      </c>
      <c r="E183" s="12">
        <f>E184+E185+E186</f>
        <v>3136.5</v>
      </c>
      <c r="F183" s="12">
        <f>F184+F185+F186</f>
        <v>0</v>
      </c>
      <c r="G183" s="12">
        <f>G184+G185+G186</f>
        <v>0</v>
      </c>
      <c r="H183" s="12">
        <f>H184+H185+H186</f>
        <v>3136.5</v>
      </c>
      <c r="I183" s="12">
        <f>I184+I185+I186</f>
        <v>0</v>
      </c>
      <c r="J183" s="32" t="s">
        <v>491</v>
      </c>
      <c r="K183" s="32" t="s">
        <v>180</v>
      </c>
      <c r="L183" s="62"/>
    </row>
    <row r="184" spans="1:12" ht="31.5" customHeight="1">
      <c r="A184" s="30"/>
      <c r="B184" s="31"/>
      <c r="C184" s="63"/>
      <c r="D184" s="11">
        <v>2018</v>
      </c>
      <c r="E184" s="19">
        <f t="shared" si="4"/>
        <v>3136.5</v>
      </c>
      <c r="F184" s="12">
        <v>0</v>
      </c>
      <c r="G184" s="12">
        <v>0</v>
      </c>
      <c r="H184" s="12">
        <v>3136.5</v>
      </c>
      <c r="I184" s="12">
        <v>0</v>
      </c>
      <c r="J184" s="32"/>
      <c r="K184" s="32"/>
      <c r="L184" s="63"/>
    </row>
    <row r="185" spans="1:12" ht="31.5" customHeight="1">
      <c r="A185" s="30"/>
      <c r="B185" s="31"/>
      <c r="C185" s="63"/>
      <c r="D185" s="11">
        <v>2019</v>
      </c>
      <c r="E185" s="19">
        <f t="shared" si="4"/>
        <v>0</v>
      </c>
      <c r="F185" s="12">
        <v>0</v>
      </c>
      <c r="G185" s="12">
        <v>0</v>
      </c>
      <c r="H185" s="12">
        <v>0</v>
      </c>
      <c r="I185" s="12">
        <v>0</v>
      </c>
      <c r="J185" s="32"/>
      <c r="K185" s="32"/>
      <c r="L185" s="63"/>
    </row>
    <row r="186" spans="1:12" ht="108" customHeight="1">
      <c r="A186" s="30"/>
      <c r="B186" s="31"/>
      <c r="C186" s="64"/>
      <c r="D186" s="11">
        <v>2020</v>
      </c>
      <c r="E186" s="19">
        <f t="shared" si="4"/>
        <v>0</v>
      </c>
      <c r="F186" s="12">
        <v>0</v>
      </c>
      <c r="G186" s="12">
        <v>0</v>
      </c>
      <c r="H186" s="12">
        <v>0</v>
      </c>
      <c r="I186" s="12">
        <v>0</v>
      </c>
      <c r="J186" s="32"/>
      <c r="K186" s="32"/>
      <c r="L186" s="64"/>
    </row>
    <row r="187" spans="1:12" ht="31.5" customHeight="1">
      <c r="A187" s="30" t="s">
        <v>658</v>
      </c>
      <c r="B187" s="31" t="s">
        <v>712</v>
      </c>
      <c r="C187" s="62" t="s">
        <v>497</v>
      </c>
      <c r="D187" s="11" t="s">
        <v>1</v>
      </c>
      <c r="E187" s="12">
        <f>E188+E189+E190</f>
        <v>5120</v>
      </c>
      <c r="F187" s="12">
        <f>F188+F189+F190</f>
        <v>0</v>
      </c>
      <c r="G187" s="12">
        <f>G188+G189+G190</f>
        <v>0</v>
      </c>
      <c r="H187" s="12">
        <f>H188+H189+H190</f>
        <v>5120</v>
      </c>
      <c r="I187" s="12">
        <f>I188+I189+I190</f>
        <v>0</v>
      </c>
      <c r="J187" s="32" t="s">
        <v>491</v>
      </c>
      <c r="K187" s="32" t="s">
        <v>180</v>
      </c>
      <c r="L187" s="62"/>
    </row>
    <row r="188" spans="1:12" ht="31.5" customHeight="1">
      <c r="A188" s="30"/>
      <c r="B188" s="31"/>
      <c r="C188" s="63"/>
      <c r="D188" s="11">
        <v>2018</v>
      </c>
      <c r="E188" s="19">
        <f t="shared" si="4"/>
        <v>5120</v>
      </c>
      <c r="F188" s="12">
        <v>0</v>
      </c>
      <c r="G188" s="12">
        <v>0</v>
      </c>
      <c r="H188" s="12">
        <v>5120</v>
      </c>
      <c r="I188" s="12">
        <v>0</v>
      </c>
      <c r="J188" s="32"/>
      <c r="K188" s="32"/>
      <c r="L188" s="63"/>
    </row>
    <row r="189" spans="1:12" ht="31.5" customHeight="1">
      <c r="A189" s="30"/>
      <c r="B189" s="31"/>
      <c r="C189" s="63"/>
      <c r="D189" s="11">
        <v>2019</v>
      </c>
      <c r="E189" s="19">
        <f t="shared" si="4"/>
        <v>0</v>
      </c>
      <c r="F189" s="12">
        <v>0</v>
      </c>
      <c r="G189" s="12">
        <v>0</v>
      </c>
      <c r="H189" s="12">
        <v>0</v>
      </c>
      <c r="I189" s="12">
        <v>0</v>
      </c>
      <c r="J189" s="32"/>
      <c r="K189" s="32"/>
      <c r="L189" s="63"/>
    </row>
    <row r="190" spans="1:12" ht="156" customHeight="1">
      <c r="A190" s="30"/>
      <c r="B190" s="31"/>
      <c r="C190" s="64"/>
      <c r="D190" s="11">
        <v>2020</v>
      </c>
      <c r="E190" s="19">
        <f t="shared" si="4"/>
        <v>0</v>
      </c>
      <c r="F190" s="12">
        <v>0</v>
      </c>
      <c r="G190" s="12">
        <v>0</v>
      </c>
      <c r="H190" s="12">
        <v>0</v>
      </c>
      <c r="I190" s="12">
        <v>0</v>
      </c>
      <c r="J190" s="32"/>
      <c r="K190" s="32"/>
      <c r="L190" s="64"/>
    </row>
    <row r="191" spans="1:12" ht="31.5" customHeight="1">
      <c r="A191" s="30" t="s">
        <v>659</v>
      </c>
      <c r="B191" s="31" t="s">
        <v>532</v>
      </c>
      <c r="C191" s="62" t="s">
        <v>497</v>
      </c>
      <c r="D191" s="11" t="s">
        <v>1</v>
      </c>
      <c r="E191" s="12">
        <f>E192+E193+E194</f>
        <v>1700</v>
      </c>
      <c r="F191" s="12">
        <f>F192+F193+F194</f>
        <v>0</v>
      </c>
      <c r="G191" s="12">
        <f>G192+G193+G194</f>
        <v>0</v>
      </c>
      <c r="H191" s="12">
        <f>H192+H193+H194</f>
        <v>1700</v>
      </c>
      <c r="I191" s="12">
        <f>I192+I193+I194</f>
        <v>0</v>
      </c>
      <c r="J191" s="32" t="s">
        <v>491</v>
      </c>
      <c r="K191" s="32" t="s">
        <v>180</v>
      </c>
      <c r="L191" s="62"/>
    </row>
    <row r="192" spans="1:12" ht="31.5" customHeight="1">
      <c r="A192" s="30"/>
      <c r="B192" s="31"/>
      <c r="C192" s="63"/>
      <c r="D192" s="11">
        <v>2018</v>
      </c>
      <c r="E192" s="19">
        <f t="shared" si="4"/>
        <v>1700</v>
      </c>
      <c r="F192" s="12">
        <v>0</v>
      </c>
      <c r="G192" s="12">
        <v>0</v>
      </c>
      <c r="H192" s="12">
        <v>1700</v>
      </c>
      <c r="I192" s="12">
        <v>0</v>
      </c>
      <c r="J192" s="32"/>
      <c r="K192" s="32"/>
      <c r="L192" s="63"/>
    </row>
    <row r="193" spans="1:12" ht="31.5" customHeight="1">
      <c r="A193" s="30"/>
      <c r="B193" s="31"/>
      <c r="C193" s="63"/>
      <c r="D193" s="11">
        <v>2019</v>
      </c>
      <c r="E193" s="19">
        <f t="shared" si="4"/>
        <v>0</v>
      </c>
      <c r="F193" s="12">
        <v>0</v>
      </c>
      <c r="G193" s="12">
        <v>0</v>
      </c>
      <c r="H193" s="12">
        <v>0</v>
      </c>
      <c r="I193" s="12">
        <v>0</v>
      </c>
      <c r="J193" s="32"/>
      <c r="K193" s="32"/>
      <c r="L193" s="63"/>
    </row>
    <row r="194" spans="1:12" ht="87" customHeight="1">
      <c r="A194" s="30"/>
      <c r="B194" s="31"/>
      <c r="C194" s="64"/>
      <c r="D194" s="11">
        <v>2020</v>
      </c>
      <c r="E194" s="19">
        <f t="shared" si="4"/>
        <v>0</v>
      </c>
      <c r="F194" s="12">
        <v>0</v>
      </c>
      <c r="G194" s="12">
        <v>0</v>
      </c>
      <c r="H194" s="12">
        <v>0</v>
      </c>
      <c r="I194" s="12">
        <v>0</v>
      </c>
      <c r="J194" s="32"/>
      <c r="K194" s="32"/>
      <c r="L194" s="64"/>
    </row>
    <row r="195" spans="1:12" ht="108" customHeight="1">
      <c r="A195" s="30" t="s">
        <v>660</v>
      </c>
      <c r="B195" s="31" t="s">
        <v>707</v>
      </c>
      <c r="C195" s="84" t="s">
        <v>497</v>
      </c>
      <c r="D195" s="11" t="s">
        <v>1</v>
      </c>
      <c r="E195" s="12">
        <f>E196+E197+E198</f>
        <v>19872.5</v>
      </c>
      <c r="F195" s="12">
        <f>F196+F197+F198</f>
        <v>0</v>
      </c>
      <c r="G195" s="12">
        <f>G196+G197+G198</f>
        <v>0</v>
      </c>
      <c r="H195" s="12">
        <f>H196+H197+H198</f>
        <v>19872.5</v>
      </c>
      <c r="I195" s="12">
        <f>I196+I197+I198</f>
        <v>0</v>
      </c>
      <c r="J195" s="32" t="s">
        <v>491</v>
      </c>
      <c r="K195" s="32" t="s">
        <v>541</v>
      </c>
      <c r="L195" s="32" t="s">
        <v>533</v>
      </c>
    </row>
    <row r="196" spans="1:12" ht="214.5" customHeight="1">
      <c r="A196" s="30"/>
      <c r="B196" s="31"/>
      <c r="C196" s="85"/>
      <c r="D196" s="11">
        <v>2018</v>
      </c>
      <c r="E196" s="19">
        <f t="shared" si="4"/>
        <v>7872.5</v>
      </c>
      <c r="F196" s="12">
        <v>0</v>
      </c>
      <c r="G196" s="12">
        <v>0</v>
      </c>
      <c r="H196" s="12">
        <v>7872.5</v>
      </c>
      <c r="I196" s="12">
        <v>0</v>
      </c>
      <c r="J196" s="32"/>
      <c r="K196" s="32"/>
      <c r="L196" s="32"/>
    </row>
    <row r="197" spans="1:12" ht="298.5" customHeight="1">
      <c r="A197" s="30"/>
      <c r="B197" s="31"/>
      <c r="C197" s="85"/>
      <c r="D197" s="11">
        <v>2019</v>
      </c>
      <c r="E197" s="19">
        <f t="shared" si="4"/>
        <v>10000</v>
      </c>
      <c r="F197" s="12">
        <v>0</v>
      </c>
      <c r="G197" s="12">
        <v>0</v>
      </c>
      <c r="H197" s="12">
        <v>10000</v>
      </c>
      <c r="I197" s="12">
        <v>0</v>
      </c>
      <c r="J197" s="32"/>
      <c r="K197" s="32"/>
      <c r="L197" s="32"/>
    </row>
    <row r="198" spans="1:12" ht="409.5" customHeight="1">
      <c r="A198" s="30"/>
      <c r="B198" s="31"/>
      <c r="C198" s="86"/>
      <c r="D198" s="11">
        <v>2020</v>
      </c>
      <c r="E198" s="19">
        <f t="shared" si="4"/>
        <v>2000</v>
      </c>
      <c r="F198" s="12">
        <v>0</v>
      </c>
      <c r="G198" s="12">
        <v>0</v>
      </c>
      <c r="H198" s="12">
        <v>2000</v>
      </c>
      <c r="I198" s="12">
        <v>0</v>
      </c>
      <c r="J198" s="32"/>
      <c r="K198" s="32"/>
      <c r="L198" s="32"/>
    </row>
    <row r="199" spans="1:12" ht="31.5" customHeight="1">
      <c r="A199" s="30" t="s">
        <v>661</v>
      </c>
      <c r="B199" s="31" t="s">
        <v>534</v>
      </c>
      <c r="C199" s="84" t="s">
        <v>497</v>
      </c>
      <c r="D199" s="11" t="s">
        <v>1</v>
      </c>
      <c r="E199" s="12">
        <f>E200+E201+E202</f>
        <v>9000</v>
      </c>
      <c r="F199" s="12">
        <f>F200+F201+F202</f>
        <v>0</v>
      </c>
      <c r="G199" s="12">
        <f>G200+G201+G202</f>
        <v>0</v>
      </c>
      <c r="H199" s="12">
        <f>H200+H201+H202</f>
        <v>9000</v>
      </c>
      <c r="I199" s="12">
        <f>I200+I201+I202</f>
        <v>0</v>
      </c>
      <c r="J199" s="32" t="s">
        <v>491</v>
      </c>
      <c r="K199" s="32" t="s">
        <v>180</v>
      </c>
      <c r="L199" s="32" t="s">
        <v>535</v>
      </c>
    </row>
    <row r="200" spans="1:12" ht="31.5" customHeight="1">
      <c r="A200" s="30"/>
      <c r="B200" s="31"/>
      <c r="C200" s="85"/>
      <c r="D200" s="11">
        <v>2018</v>
      </c>
      <c r="E200" s="19">
        <f t="shared" si="4"/>
        <v>3000</v>
      </c>
      <c r="F200" s="12">
        <v>0</v>
      </c>
      <c r="G200" s="12">
        <v>0</v>
      </c>
      <c r="H200" s="12">
        <v>3000</v>
      </c>
      <c r="I200" s="12">
        <v>0</v>
      </c>
      <c r="J200" s="32"/>
      <c r="K200" s="32"/>
      <c r="L200" s="32"/>
    </row>
    <row r="201" spans="1:12" ht="31.5" customHeight="1">
      <c r="A201" s="30"/>
      <c r="B201" s="31"/>
      <c r="C201" s="85"/>
      <c r="D201" s="11">
        <v>2019</v>
      </c>
      <c r="E201" s="19">
        <f t="shared" si="4"/>
        <v>3000</v>
      </c>
      <c r="F201" s="12">
        <v>0</v>
      </c>
      <c r="G201" s="12">
        <v>0</v>
      </c>
      <c r="H201" s="12">
        <v>3000</v>
      </c>
      <c r="I201" s="12">
        <v>0</v>
      </c>
      <c r="J201" s="32"/>
      <c r="K201" s="32"/>
      <c r="L201" s="32"/>
    </row>
    <row r="202" spans="1:12" ht="81" customHeight="1">
      <c r="A202" s="30"/>
      <c r="B202" s="31"/>
      <c r="C202" s="86"/>
      <c r="D202" s="11">
        <v>2020</v>
      </c>
      <c r="E202" s="19">
        <f t="shared" si="4"/>
        <v>3000</v>
      </c>
      <c r="F202" s="12">
        <v>0</v>
      </c>
      <c r="G202" s="12">
        <v>0</v>
      </c>
      <c r="H202" s="12">
        <v>3000</v>
      </c>
      <c r="I202" s="12">
        <v>0</v>
      </c>
      <c r="J202" s="32"/>
      <c r="K202" s="32"/>
      <c r="L202" s="32"/>
    </row>
    <row r="203" spans="1:12" ht="31.5" customHeight="1">
      <c r="A203" s="30" t="s">
        <v>662</v>
      </c>
      <c r="B203" s="31" t="s">
        <v>536</v>
      </c>
      <c r="C203" s="84" t="s">
        <v>497</v>
      </c>
      <c r="D203" s="11" t="s">
        <v>1</v>
      </c>
      <c r="E203" s="12">
        <f>E204+E205+E206</f>
        <v>1890</v>
      </c>
      <c r="F203" s="12">
        <f>F204+F205+F206</f>
        <v>0</v>
      </c>
      <c r="G203" s="12">
        <f>G204+G205+G206</f>
        <v>0</v>
      </c>
      <c r="H203" s="12">
        <f>H204+H205+H206</f>
        <v>1890</v>
      </c>
      <c r="I203" s="12">
        <f>I204+I205+I206</f>
        <v>0</v>
      </c>
      <c r="J203" s="32" t="s">
        <v>491</v>
      </c>
      <c r="K203" s="32" t="s">
        <v>180</v>
      </c>
      <c r="L203" s="70"/>
    </row>
    <row r="204" spans="1:12" ht="31.5" customHeight="1">
      <c r="A204" s="30"/>
      <c r="B204" s="31"/>
      <c r="C204" s="85"/>
      <c r="D204" s="11">
        <v>2018</v>
      </c>
      <c r="E204" s="19">
        <f t="shared" si="4"/>
        <v>630</v>
      </c>
      <c r="F204" s="12">
        <v>0</v>
      </c>
      <c r="G204" s="12">
        <v>0</v>
      </c>
      <c r="H204" s="12">
        <v>630</v>
      </c>
      <c r="I204" s="12">
        <v>0</v>
      </c>
      <c r="J204" s="32"/>
      <c r="K204" s="32"/>
      <c r="L204" s="71"/>
    </row>
    <row r="205" spans="1:12" ht="31.5" customHeight="1">
      <c r="A205" s="30"/>
      <c r="B205" s="31"/>
      <c r="C205" s="85"/>
      <c r="D205" s="11">
        <v>2019</v>
      </c>
      <c r="E205" s="19">
        <f t="shared" si="4"/>
        <v>630</v>
      </c>
      <c r="F205" s="12">
        <v>0</v>
      </c>
      <c r="G205" s="12">
        <v>0</v>
      </c>
      <c r="H205" s="12">
        <v>630</v>
      </c>
      <c r="I205" s="12">
        <v>0</v>
      </c>
      <c r="J205" s="32"/>
      <c r="K205" s="32"/>
      <c r="L205" s="71"/>
    </row>
    <row r="206" spans="1:12" ht="190.5" customHeight="1">
      <c r="A206" s="30"/>
      <c r="B206" s="31"/>
      <c r="C206" s="86"/>
      <c r="D206" s="11">
        <v>2020</v>
      </c>
      <c r="E206" s="19">
        <f t="shared" si="4"/>
        <v>630</v>
      </c>
      <c r="F206" s="12">
        <v>0</v>
      </c>
      <c r="G206" s="12">
        <v>0</v>
      </c>
      <c r="H206" s="12">
        <v>630</v>
      </c>
      <c r="I206" s="12">
        <v>0</v>
      </c>
      <c r="J206" s="32"/>
      <c r="K206" s="32"/>
      <c r="L206" s="72"/>
    </row>
    <row r="207" spans="1:12" ht="31.5" customHeight="1">
      <c r="A207" s="68" t="s">
        <v>663</v>
      </c>
      <c r="B207" s="31" t="s">
        <v>537</v>
      </c>
      <c r="C207" s="84" t="s">
        <v>497</v>
      </c>
      <c r="D207" s="11" t="s">
        <v>1</v>
      </c>
      <c r="E207" s="12">
        <f>E208+E209+E210</f>
        <v>9416</v>
      </c>
      <c r="F207" s="12">
        <f>F208+F209+F210</f>
        <v>0</v>
      </c>
      <c r="G207" s="12">
        <f>G208+G209+G210</f>
        <v>0</v>
      </c>
      <c r="H207" s="12">
        <f>H208+H209+H210</f>
        <v>9416</v>
      </c>
      <c r="I207" s="12">
        <f>I208+I209+I210</f>
        <v>0</v>
      </c>
      <c r="J207" s="32" t="s">
        <v>491</v>
      </c>
      <c r="K207" s="32" t="s">
        <v>180</v>
      </c>
      <c r="L207" s="70"/>
    </row>
    <row r="208" spans="1:12" ht="31.5" customHeight="1">
      <c r="A208" s="85"/>
      <c r="B208" s="31"/>
      <c r="C208" s="85"/>
      <c r="D208" s="11">
        <v>2018</v>
      </c>
      <c r="E208" s="19">
        <f t="shared" si="4"/>
        <v>5478</v>
      </c>
      <c r="F208" s="12">
        <v>0</v>
      </c>
      <c r="G208" s="12">
        <v>0</v>
      </c>
      <c r="H208" s="12">
        <v>5478</v>
      </c>
      <c r="I208" s="12">
        <v>0</v>
      </c>
      <c r="J208" s="32"/>
      <c r="K208" s="32"/>
      <c r="L208" s="71"/>
    </row>
    <row r="209" spans="1:12" ht="31.5" customHeight="1">
      <c r="A209" s="85"/>
      <c r="B209" s="31"/>
      <c r="C209" s="85"/>
      <c r="D209" s="11">
        <v>2019</v>
      </c>
      <c r="E209" s="19">
        <f t="shared" si="4"/>
        <v>3740</v>
      </c>
      <c r="F209" s="12">
        <v>0</v>
      </c>
      <c r="G209" s="12">
        <v>0</v>
      </c>
      <c r="H209" s="12">
        <v>3740</v>
      </c>
      <c r="I209" s="12">
        <v>0</v>
      </c>
      <c r="J209" s="32"/>
      <c r="K209" s="32"/>
      <c r="L209" s="71"/>
    </row>
    <row r="210" spans="1:12" ht="88.5" customHeight="1">
      <c r="A210" s="85"/>
      <c r="B210" s="31"/>
      <c r="C210" s="86"/>
      <c r="D210" s="11">
        <v>2020</v>
      </c>
      <c r="E210" s="19">
        <f t="shared" si="4"/>
        <v>198</v>
      </c>
      <c r="F210" s="12">
        <v>0</v>
      </c>
      <c r="G210" s="12">
        <v>0</v>
      </c>
      <c r="H210" s="12">
        <v>198</v>
      </c>
      <c r="I210" s="12">
        <v>0</v>
      </c>
      <c r="J210" s="32"/>
      <c r="K210" s="32"/>
      <c r="L210" s="72"/>
    </row>
    <row r="211" spans="1:12" ht="31.5" customHeight="1">
      <c r="A211" s="30" t="s">
        <v>664</v>
      </c>
      <c r="B211" s="31" t="s">
        <v>538</v>
      </c>
      <c r="C211" s="84" t="s">
        <v>497</v>
      </c>
      <c r="D211" s="11" t="s">
        <v>1</v>
      </c>
      <c r="E211" s="12">
        <f>E212+E213+E214</f>
        <v>9450.5</v>
      </c>
      <c r="F211" s="12">
        <f>F212+F213+F214</f>
        <v>0</v>
      </c>
      <c r="G211" s="12">
        <f>G212+G213+G214</f>
        <v>0</v>
      </c>
      <c r="H211" s="12">
        <f>H212+H213+H214</f>
        <v>9450.5</v>
      </c>
      <c r="I211" s="12">
        <f>I212+I213+I214</f>
        <v>0</v>
      </c>
      <c r="J211" s="32" t="s">
        <v>491</v>
      </c>
      <c r="K211" s="32" t="s">
        <v>180</v>
      </c>
      <c r="L211" s="32" t="s">
        <v>540</v>
      </c>
    </row>
    <row r="212" spans="1:12" ht="94.5" customHeight="1">
      <c r="A212" s="51"/>
      <c r="B212" s="31"/>
      <c r="C212" s="85"/>
      <c r="D212" s="11">
        <v>2018</v>
      </c>
      <c r="E212" s="19">
        <f t="shared" si="4"/>
        <v>6605</v>
      </c>
      <c r="F212" s="12">
        <v>0</v>
      </c>
      <c r="G212" s="12">
        <v>0</v>
      </c>
      <c r="H212" s="12">
        <v>6605</v>
      </c>
      <c r="I212" s="12">
        <v>0</v>
      </c>
      <c r="J212" s="32"/>
      <c r="K212" s="32"/>
      <c r="L212" s="32"/>
    </row>
    <row r="213" spans="1:12" ht="126" customHeight="1">
      <c r="A213" s="51"/>
      <c r="B213" s="31"/>
      <c r="C213" s="85"/>
      <c r="D213" s="11">
        <v>2019</v>
      </c>
      <c r="E213" s="19">
        <f>F213+G213+H213+I213</f>
        <v>2120.5</v>
      </c>
      <c r="F213" s="12">
        <v>0</v>
      </c>
      <c r="G213" s="12">
        <v>0</v>
      </c>
      <c r="H213" s="12">
        <v>2120.5</v>
      </c>
      <c r="I213" s="12">
        <v>0</v>
      </c>
      <c r="J213" s="32"/>
      <c r="K213" s="32"/>
      <c r="L213" s="32"/>
    </row>
    <row r="214" spans="1:12" ht="409.5" customHeight="1">
      <c r="A214" s="51"/>
      <c r="B214" s="31"/>
      <c r="C214" s="86"/>
      <c r="D214" s="11">
        <v>2020</v>
      </c>
      <c r="E214" s="19">
        <f>F214+G214+H214+I214</f>
        <v>725</v>
      </c>
      <c r="F214" s="12">
        <v>0</v>
      </c>
      <c r="G214" s="12">
        <v>0</v>
      </c>
      <c r="H214" s="12">
        <v>725</v>
      </c>
      <c r="I214" s="12">
        <v>0</v>
      </c>
      <c r="J214" s="32"/>
      <c r="K214" s="32"/>
      <c r="L214" s="32"/>
    </row>
    <row r="215" spans="1:12" ht="29.25" customHeight="1">
      <c r="A215" s="33" t="s">
        <v>14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5"/>
    </row>
    <row r="216" spans="1:12" ht="30.75" customHeight="1">
      <c r="A216" s="78"/>
      <c r="B216" s="81" t="s">
        <v>23</v>
      </c>
      <c r="C216" s="62"/>
      <c r="D216" s="8" t="s">
        <v>1</v>
      </c>
      <c r="E216" s="7">
        <f>F216+G216+H216+I216</f>
        <v>11085.8</v>
      </c>
      <c r="F216" s="7">
        <f>F217+F218+F219</f>
        <v>0</v>
      </c>
      <c r="G216" s="7">
        <f>G217+G218+G219</f>
        <v>0</v>
      </c>
      <c r="H216" s="7">
        <f>H217+H218+H219</f>
        <v>11085.8</v>
      </c>
      <c r="I216" s="7">
        <f>I217+I218+I219</f>
        <v>0</v>
      </c>
      <c r="J216" s="62"/>
      <c r="K216" s="62"/>
      <c r="L216" s="62"/>
    </row>
    <row r="217" spans="1:12" ht="30.75" customHeight="1">
      <c r="A217" s="79"/>
      <c r="B217" s="82"/>
      <c r="C217" s="63"/>
      <c r="D217" s="5">
        <v>2018</v>
      </c>
      <c r="E217" s="7">
        <f>F217+G217+H217+I217</f>
        <v>8310.8</v>
      </c>
      <c r="F217" s="7">
        <f aca="true" t="shared" si="5" ref="F217:I219">F221+F225+F229+F233+F237</f>
        <v>0</v>
      </c>
      <c r="G217" s="7">
        <f t="shared" si="5"/>
        <v>0</v>
      </c>
      <c r="H217" s="7">
        <f t="shared" si="5"/>
        <v>8310.8</v>
      </c>
      <c r="I217" s="7">
        <f t="shared" si="5"/>
        <v>0</v>
      </c>
      <c r="J217" s="63"/>
      <c r="K217" s="63"/>
      <c r="L217" s="63"/>
    </row>
    <row r="218" spans="1:12" ht="30.75" customHeight="1">
      <c r="A218" s="79"/>
      <c r="B218" s="82"/>
      <c r="C218" s="63"/>
      <c r="D218" s="5">
        <v>2019</v>
      </c>
      <c r="E218" s="7">
        <f>F218+G218+H218+I218</f>
        <v>175</v>
      </c>
      <c r="F218" s="7">
        <f t="shared" si="5"/>
        <v>0</v>
      </c>
      <c r="G218" s="7">
        <f t="shared" si="5"/>
        <v>0</v>
      </c>
      <c r="H218" s="7">
        <f t="shared" si="5"/>
        <v>175</v>
      </c>
      <c r="I218" s="7">
        <f t="shared" si="5"/>
        <v>0</v>
      </c>
      <c r="J218" s="63"/>
      <c r="K218" s="63"/>
      <c r="L218" s="63"/>
    </row>
    <row r="219" spans="1:12" ht="30.75" customHeight="1">
      <c r="A219" s="80"/>
      <c r="B219" s="83"/>
      <c r="C219" s="64"/>
      <c r="D219" s="5">
        <v>2020</v>
      </c>
      <c r="E219" s="7">
        <f>F219+G219+H219+I219</f>
        <v>2600</v>
      </c>
      <c r="F219" s="7">
        <f t="shared" si="5"/>
        <v>0</v>
      </c>
      <c r="G219" s="7">
        <f t="shared" si="5"/>
        <v>0</v>
      </c>
      <c r="H219" s="7">
        <f t="shared" si="5"/>
        <v>2600</v>
      </c>
      <c r="I219" s="7">
        <f t="shared" si="5"/>
        <v>0</v>
      </c>
      <c r="J219" s="64"/>
      <c r="K219" s="64"/>
      <c r="L219" s="64"/>
    </row>
    <row r="220" spans="1:12" ht="30.75" customHeight="1">
      <c r="A220" s="30" t="s">
        <v>34</v>
      </c>
      <c r="B220" s="31" t="s">
        <v>273</v>
      </c>
      <c r="C220" s="38" t="s">
        <v>74</v>
      </c>
      <c r="D220" s="10" t="s">
        <v>1</v>
      </c>
      <c r="E220" s="12">
        <f>E221+E222+E223</f>
        <v>7875.8</v>
      </c>
      <c r="F220" s="12">
        <f>F221+F222+F223</f>
        <v>0</v>
      </c>
      <c r="G220" s="12">
        <f>G221+G222+G223</f>
        <v>0</v>
      </c>
      <c r="H220" s="12">
        <f>H221+H222+H223</f>
        <v>7875.8</v>
      </c>
      <c r="I220" s="12">
        <f>I221+I222+I223</f>
        <v>0</v>
      </c>
      <c r="J220" s="32" t="s">
        <v>274</v>
      </c>
      <c r="K220" s="32" t="s">
        <v>276</v>
      </c>
      <c r="L220" s="32"/>
    </row>
    <row r="221" spans="1:12" ht="315.75" customHeight="1">
      <c r="A221" s="30"/>
      <c r="B221" s="31"/>
      <c r="C221" s="38"/>
      <c r="D221" s="11">
        <v>2018</v>
      </c>
      <c r="E221" s="12">
        <f>F221+G221+H221+I221</f>
        <v>7875.8</v>
      </c>
      <c r="F221" s="12">
        <v>0</v>
      </c>
      <c r="G221" s="12">
        <v>0</v>
      </c>
      <c r="H221" s="12">
        <v>7875.8</v>
      </c>
      <c r="I221" s="12">
        <v>0</v>
      </c>
      <c r="J221" s="32"/>
      <c r="K221" s="32"/>
      <c r="L221" s="32"/>
    </row>
    <row r="222" spans="1:12" ht="314.25" customHeight="1">
      <c r="A222" s="30"/>
      <c r="B222" s="31"/>
      <c r="C222" s="38"/>
      <c r="D222" s="11">
        <v>2019</v>
      </c>
      <c r="E222" s="12">
        <f>F222+G222+H222+I222</f>
        <v>0</v>
      </c>
      <c r="F222" s="12">
        <v>0</v>
      </c>
      <c r="G222" s="12">
        <v>0</v>
      </c>
      <c r="H222" s="12">
        <v>0</v>
      </c>
      <c r="I222" s="12">
        <v>0</v>
      </c>
      <c r="J222" s="32"/>
      <c r="K222" s="32"/>
      <c r="L222" s="32"/>
    </row>
    <row r="223" spans="1:12" ht="408.75" customHeight="1">
      <c r="A223" s="30"/>
      <c r="B223" s="31"/>
      <c r="C223" s="38"/>
      <c r="D223" s="11">
        <v>2020</v>
      </c>
      <c r="E223" s="12">
        <f>F223+G223+H223+I223</f>
        <v>0</v>
      </c>
      <c r="F223" s="12">
        <v>0</v>
      </c>
      <c r="G223" s="12">
        <v>0</v>
      </c>
      <c r="H223" s="12">
        <v>0</v>
      </c>
      <c r="I223" s="12">
        <v>0</v>
      </c>
      <c r="J223" s="32"/>
      <c r="K223" s="32"/>
      <c r="L223" s="32"/>
    </row>
    <row r="224" spans="1:12" ht="30.75" customHeight="1">
      <c r="A224" s="30" t="s">
        <v>181</v>
      </c>
      <c r="B224" s="31" t="s">
        <v>713</v>
      </c>
      <c r="C224" s="32" t="s">
        <v>136</v>
      </c>
      <c r="D224" s="10" t="s">
        <v>1</v>
      </c>
      <c r="E224" s="12">
        <f>E225+E226+E227</f>
        <v>300</v>
      </c>
      <c r="F224" s="12">
        <f>F225+F226+F227</f>
        <v>0</v>
      </c>
      <c r="G224" s="12">
        <f>G225+G226+G227</f>
        <v>0</v>
      </c>
      <c r="H224" s="12">
        <f>H225+H226+H227</f>
        <v>300</v>
      </c>
      <c r="I224" s="12">
        <f>I225+I226+I227</f>
        <v>0</v>
      </c>
      <c r="J224" s="32" t="s">
        <v>592</v>
      </c>
      <c r="K224" s="32" t="s">
        <v>277</v>
      </c>
      <c r="L224" s="32"/>
    </row>
    <row r="225" spans="1:12" ht="30.75" customHeight="1">
      <c r="A225" s="30"/>
      <c r="B225" s="31"/>
      <c r="C225" s="32"/>
      <c r="D225" s="11">
        <v>2018</v>
      </c>
      <c r="E225" s="12">
        <f>F225+G225+H225+I225</f>
        <v>100</v>
      </c>
      <c r="F225" s="12">
        <v>0</v>
      </c>
      <c r="G225" s="12">
        <v>0</v>
      </c>
      <c r="H225" s="12">
        <v>100</v>
      </c>
      <c r="I225" s="12">
        <v>0</v>
      </c>
      <c r="J225" s="32"/>
      <c r="K225" s="32"/>
      <c r="L225" s="32"/>
    </row>
    <row r="226" spans="1:12" ht="30.75" customHeight="1">
      <c r="A226" s="30"/>
      <c r="B226" s="31"/>
      <c r="C226" s="32"/>
      <c r="D226" s="11">
        <v>2019</v>
      </c>
      <c r="E226" s="12">
        <f>F226+G226+H226+I226</f>
        <v>100</v>
      </c>
      <c r="F226" s="12">
        <v>0</v>
      </c>
      <c r="G226" s="12">
        <v>0</v>
      </c>
      <c r="H226" s="12">
        <v>100</v>
      </c>
      <c r="I226" s="12">
        <v>0</v>
      </c>
      <c r="J226" s="32"/>
      <c r="K226" s="32"/>
      <c r="L226" s="32"/>
    </row>
    <row r="227" spans="1:12" ht="273.75" customHeight="1">
      <c r="A227" s="30"/>
      <c r="B227" s="53"/>
      <c r="C227" s="32"/>
      <c r="D227" s="11">
        <v>2020</v>
      </c>
      <c r="E227" s="12">
        <f>F227+G227+H227+I227</f>
        <v>100</v>
      </c>
      <c r="F227" s="12">
        <v>0</v>
      </c>
      <c r="G227" s="12">
        <v>0</v>
      </c>
      <c r="H227" s="12">
        <v>100</v>
      </c>
      <c r="I227" s="12">
        <v>0</v>
      </c>
      <c r="J227" s="32"/>
      <c r="K227" s="32"/>
      <c r="L227" s="32"/>
    </row>
    <row r="228" spans="1:12" ht="30.75" customHeight="1">
      <c r="A228" s="30" t="s">
        <v>182</v>
      </c>
      <c r="B228" s="31" t="s">
        <v>175</v>
      </c>
      <c r="C228" s="32" t="s">
        <v>121</v>
      </c>
      <c r="D228" s="10" t="s">
        <v>1</v>
      </c>
      <c r="E228" s="12">
        <f>E229+E230+E231</f>
        <v>2575</v>
      </c>
      <c r="F228" s="12">
        <f>F229+F230+F231</f>
        <v>0</v>
      </c>
      <c r="G228" s="12">
        <f>G229+G230+G231</f>
        <v>0</v>
      </c>
      <c r="H228" s="12">
        <f>H229+H230+H231</f>
        <v>2575</v>
      </c>
      <c r="I228" s="12">
        <f>I229+I230+I231</f>
        <v>0</v>
      </c>
      <c r="J228" s="32" t="s">
        <v>593</v>
      </c>
      <c r="K228" s="32" t="s">
        <v>278</v>
      </c>
      <c r="L228" s="32"/>
    </row>
    <row r="229" spans="1:12" ht="30.75" customHeight="1">
      <c r="A229" s="30"/>
      <c r="B229" s="31"/>
      <c r="C229" s="32"/>
      <c r="D229" s="11">
        <v>2018</v>
      </c>
      <c r="E229" s="12">
        <f>F229+G229+H229+I229</f>
        <v>0</v>
      </c>
      <c r="F229" s="12">
        <v>0</v>
      </c>
      <c r="G229" s="12">
        <v>0</v>
      </c>
      <c r="H229" s="12">
        <v>0</v>
      </c>
      <c r="I229" s="12">
        <v>0</v>
      </c>
      <c r="J229" s="32"/>
      <c r="K229" s="32"/>
      <c r="L229" s="32"/>
    </row>
    <row r="230" spans="1:12" ht="30.75" customHeight="1">
      <c r="A230" s="30"/>
      <c r="B230" s="31"/>
      <c r="C230" s="32"/>
      <c r="D230" s="11">
        <v>2019</v>
      </c>
      <c r="E230" s="12">
        <f>F230+G230+H230+I230</f>
        <v>75</v>
      </c>
      <c r="F230" s="12">
        <v>0</v>
      </c>
      <c r="G230" s="12">
        <v>0</v>
      </c>
      <c r="H230" s="12">
        <v>75</v>
      </c>
      <c r="I230" s="12">
        <v>0</v>
      </c>
      <c r="J230" s="32"/>
      <c r="K230" s="32"/>
      <c r="L230" s="32"/>
    </row>
    <row r="231" spans="1:12" ht="275.25" customHeight="1">
      <c r="A231" s="30"/>
      <c r="B231" s="31"/>
      <c r="C231" s="32"/>
      <c r="D231" s="11">
        <v>2020</v>
      </c>
      <c r="E231" s="12">
        <f>F231+G231+H231+I231</f>
        <v>2500</v>
      </c>
      <c r="F231" s="12">
        <v>0</v>
      </c>
      <c r="G231" s="12">
        <v>0</v>
      </c>
      <c r="H231" s="12">
        <v>2500</v>
      </c>
      <c r="I231" s="12">
        <v>0</v>
      </c>
      <c r="J231" s="32"/>
      <c r="K231" s="32"/>
      <c r="L231" s="32"/>
    </row>
    <row r="232" spans="1:12" ht="30.75" customHeight="1">
      <c r="A232" s="30" t="s">
        <v>257</v>
      </c>
      <c r="B232" s="31" t="s">
        <v>714</v>
      </c>
      <c r="C232" s="32" t="s">
        <v>117</v>
      </c>
      <c r="D232" s="10" t="s">
        <v>1</v>
      </c>
      <c r="E232" s="12">
        <f>E233+E234+E235</f>
        <v>200</v>
      </c>
      <c r="F232" s="12">
        <f>F233+F234+F235</f>
        <v>0</v>
      </c>
      <c r="G232" s="12">
        <f>G233+G234+G235</f>
        <v>0</v>
      </c>
      <c r="H232" s="12">
        <f>H233+H234+H235</f>
        <v>200</v>
      </c>
      <c r="I232" s="12">
        <f>I233+I234+I235</f>
        <v>0</v>
      </c>
      <c r="J232" s="32" t="s">
        <v>594</v>
      </c>
      <c r="K232" s="32" t="s">
        <v>702</v>
      </c>
      <c r="L232" s="32"/>
    </row>
    <row r="233" spans="1:12" ht="30.75" customHeight="1">
      <c r="A233" s="30"/>
      <c r="B233" s="31"/>
      <c r="C233" s="32"/>
      <c r="D233" s="11">
        <v>2018</v>
      </c>
      <c r="E233" s="12">
        <f>F233+G233+H233+I233</f>
        <v>200</v>
      </c>
      <c r="F233" s="12">
        <v>0</v>
      </c>
      <c r="G233" s="12">
        <v>0</v>
      </c>
      <c r="H233" s="12">
        <v>200</v>
      </c>
      <c r="I233" s="12">
        <v>0</v>
      </c>
      <c r="J233" s="32"/>
      <c r="K233" s="32"/>
      <c r="L233" s="32"/>
    </row>
    <row r="234" spans="1:12" ht="30.75" customHeight="1">
      <c r="A234" s="30"/>
      <c r="B234" s="31"/>
      <c r="C234" s="32"/>
      <c r="D234" s="11">
        <v>2019</v>
      </c>
      <c r="E234" s="12">
        <f>F234+G234+H234+I234</f>
        <v>0</v>
      </c>
      <c r="F234" s="12">
        <v>0</v>
      </c>
      <c r="G234" s="12">
        <v>0</v>
      </c>
      <c r="H234" s="12">
        <v>0</v>
      </c>
      <c r="I234" s="12">
        <v>0</v>
      </c>
      <c r="J234" s="32"/>
      <c r="K234" s="32"/>
      <c r="L234" s="32"/>
    </row>
    <row r="235" spans="1:12" ht="270.75" customHeight="1">
      <c r="A235" s="30"/>
      <c r="B235" s="31"/>
      <c r="C235" s="32"/>
      <c r="D235" s="11">
        <v>2020</v>
      </c>
      <c r="E235" s="12">
        <f>F235+G235+H235+I235</f>
        <v>0</v>
      </c>
      <c r="F235" s="12">
        <v>0</v>
      </c>
      <c r="G235" s="12">
        <v>0</v>
      </c>
      <c r="H235" s="12">
        <v>0</v>
      </c>
      <c r="I235" s="12">
        <v>0</v>
      </c>
      <c r="J235" s="32"/>
      <c r="K235" s="32"/>
      <c r="L235" s="32"/>
    </row>
    <row r="236" spans="1:12" ht="30.75" customHeight="1">
      <c r="A236" s="30" t="s">
        <v>258</v>
      </c>
      <c r="B236" s="31" t="s">
        <v>275</v>
      </c>
      <c r="C236" s="32" t="s">
        <v>145</v>
      </c>
      <c r="D236" s="10" t="s">
        <v>1</v>
      </c>
      <c r="E236" s="12">
        <f>E237+E238+E239</f>
        <v>135</v>
      </c>
      <c r="F236" s="12">
        <f>F237+F238+F239</f>
        <v>0</v>
      </c>
      <c r="G236" s="12">
        <f>G237+G238+G239</f>
        <v>0</v>
      </c>
      <c r="H236" s="12">
        <f>H237+H238+H239</f>
        <v>135</v>
      </c>
      <c r="I236" s="12">
        <f>I237+I238+I239</f>
        <v>0</v>
      </c>
      <c r="J236" s="32" t="s">
        <v>595</v>
      </c>
      <c r="K236" s="32" t="s">
        <v>703</v>
      </c>
      <c r="L236" s="32"/>
    </row>
    <row r="237" spans="1:12" ht="30.75" customHeight="1">
      <c r="A237" s="30"/>
      <c r="B237" s="31"/>
      <c r="C237" s="32"/>
      <c r="D237" s="11">
        <v>2018</v>
      </c>
      <c r="E237" s="12">
        <f>F237+G237+H237+I237</f>
        <v>135</v>
      </c>
      <c r="F237" s="12">
        <v>0</v>
      </c>
      <c r="G237" s="12">
        <v>0</v>
      </c>
      <c r="H237" s="12">
        <v>135</v>
      </c>
      <c r="I237" s="12">
        <v>0</v>
      </c>
      <c r="J237" s="32"/>
      <c r="K237" s="32"/>
      <c r="L237" s="32"/>
    </row>
    <row r="238" spans="1:12" ht="30.75" customHeight="1">
      <c r="A238" s="30"/>
      <c r="B238" s="31"/>
      <c r="C238" s="32"/>
      <c r="D238" s="11">
        <v>2019</v>
      </c>
      <c r="E238" s="12">
        <f>F238+G238+H238+I238</f>
        <v>0</v>
      </c>
      <c r="F238" s="12">
        <v>0</v>
      </c>
      <c r="G238" s="12">
        <v>0</v>
      </c>
      <c r="H238" s="12">
        <v>0</v>
      </c>
      <c r="I238" s="12">
        <v>0</v>
      </c>
      <c r="J238" s="32"/>
      <c r="K238" s="32"/>
      <c r="L238" s="32"/>
    </row>
    <row r="239" spans="1:12" ht="278.25" customHeight="1">
      <c r="A239" s="30"/>
      <c r="B239" s="31"/>
      <c r="C239" s="32"/>
      <c r="D239" s="11">
        <v>2020</v>
      </c>
      <c r="E239" s="12">
        <f>F239+G239+H239+I239</f>
        <v>0</v>
      </c>
      <c r="F239" s="12">
        <v>0</v>
      </c>
      <c r="G239" s="12">
        <v>0</v>
      </c>
      <c r="H239" s="12">
        <v>0</v>
      </c>
      <c r="I239" s="12">
        <v>0</v>
      </c>
      <c r="J239" s="32"/>
      <c r="K239" s="32"/>
      <c r="L239" s="32"/>
    </row>
    <row r="240" spans="1:12" ht="42.75" customHeight="1">
      <c r="A240" s="44" t="s">
        <v>0</v>
      </c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</row>
    <row r="241" spans="1:12" s="21" customFormat="1" ht="30.75" customHeight="1">
      <c r="A241" s="77"/>
      <c r="B241" s="39" t="s">
        <v>23</v>
      </c>
      <c r="C241" s="38"/>
      <c r="D241" s="27" t="s">
        <v>1</v>
      </c>
      <c r="E241" s="20">
        <f>E242+E243+E244</f>
        <v>135951.6</v>
      </c>
      <c r="F241" s="20">
        <f>F242+F243+F244</f>
        <v>8899.4</v>
      </c>
      <c r="G241" s="20">
        <f>G242+G243+G244</f>
        <v>46576.4</v>
      </c>
      <c r="H241" s="20">
        <f>H242+H243+H244</f>
        <v>80475.79999999999</v>
      </c>
      <c r="I241" s="20">
        <f>I242+I243+I244</f>
        <v>0</v>
      </c>
      <c r="J241" s="77"/>
      <c r="K241" s="77"/>
      <c r="L241" s="38"/>
    </row>
    <row r="242" spans="1:12" s="21" customFormat="1" ht="30.75" customHeight="1">
      <c r="A242" s="77"/>
      <c r="B242" s="39"/>
      <c r="C242" s="38"/>
      <c r="D242" s="28">
        <v>2018</v>
      </c>
      <c r="E242" s="20">
        <f>F242+G242+H242+I242</f>
        <v>63390.5</v>
      </c>
      <c r="F242" s="20">
        <f>F246+F254+F258+F262+F266+F270+F274+F278+F282+F286+F290+F294+F298+F302+F306+F310+F314+F318+F322+F326+F330+F334+F338+F342+F346+F350+F354+F358+F362+F366+F370+F374+F378+F250</f>
        <v>8899.4</v>
      </c>
      <c r="G242" s="20">
        <f>G246+G254+G258+G262+G266+G270+G274+G278+G282+G286+G290+G294+G298+G302+G306+G310+G314+G318+G322+G326+G330+G334+G338+G342+G346+G350+G354+G358+G362+G366+G370+G374+G378+G250</f>
        <v>4176.4</v>
      </c>
      <c r="H242" s="20">
        <f>H246+H254+H258+H262+H266+H270+H274+H278+H282+H286+H290+H294+H298+H302+H306+H310+H314+H318+H322+H326+H330+H334+H338+H342+H346+H350+H354+H358+H362+H366+H370+H374+H378+H250</f>
        <v>50314.7</v>
      </c>
      <c r="I242" s="20">
        <f>I246+I254+I258+I262+I266+I270+I274+I278+I282+I286+I290+I294+I298+I302+I306+I310+I314+I318+I322+I326+I330+I334+I338+I342+I346+I350+I354+I358+I362+I366+I370+I374+I378+I250</f>
        <v>0</v>
      </c>
      <c r="J242" s="77"/>
      <c r="K242" s="77"/>
      <c r="L242" s="38"/>
    </row>
    <row r="243" spans="1:12" s="21" customFormat="1" ht="30.75" customHeight="1">
      <c r="A243" s="77"/>
      <c r="B243" s="39"/>
      <c r="C243" s="38"/>
      <c r="D243" s="28">
        <v>2019</v>
      </c>
      <c r="E243" s="20">
        <f>F243+G243+H243+I243</f>
        <v>65348.1</v>
      </c>
      <c r="F243" s="20">
        <f aca="true" t="shared" si="6" ref="F243:I244">F247+F251+F255+F259+F263+F267+F271+F275+F279+F283+F287+F291+F295+F299+F303+F307+F311+F315+F319+F323+F327+F331+F335+F339+F343+F347+F351+F355+F359+F363+F367+F371+F375+F379</f>
        <v>0</v>
      </c>
      <c r="G243" s="20">
        <f t="shared" si="6"/>
        <v>42400</v>
      </c>
      <c r="H243" s="20">
        <f t="shared" si="6"/>
        <v>22948.1</v>
      </c>
      <c r="I243" s="20">
        <f t="shared" si="6"/>
        <v>0</v>
      </c>
      <c r="J243" s="77"/>
      <c r="K243" s="77"/>
      <c r="L243" s="38"/>
    </row>
    <row r="244" spans="1:12" s="21" customFormat="1" ht="30.75" customHeight="1">
      <c r="A244" s="77"/>
      <c r="B244" s="39"/>
      <c r="C244" s="38"/>
      <c r="D244" s="28">
        <v>2020</v>
      </c>
      <c r="E244" s="20">
        <f>F244+G244+H244+I244</f>
        <v>7213</v>
      </c>
      <c r="F244" s="20">
        <f t="shared" si="6"/>
        <v>0</v>
      </c>
      <c r="G244" s="20">
        <f t="shared" si="6"/>
        <v>0</v>
      </c>
      <c r="H244" s="20">
        <f t="shared" si="6"/>
        <v>7213</v>
      </c>
      <c r="I244" s="20">
        <f t="shared" si="6"/>
        <v>0</v>
      </c>
      <c r="J244" s="77"/>
      <c r="K244" s="77"/>
      <c r="L244" s="38"/>
    </row>
    <row r="245" spans="1:12" s="21" customFormat="1" ht="30.75" customHeight="1">
      <c r="A245" s="73" t="s">
        <v>9</v>
      </c>
      <c r="B245" s="52" t="s">
        <v>73</v>
      </c>
      <c r="C245" s="38" t="s">
        <v>74</v>
      </c>
      <c r="D245" s="29" t="s">
        <v>1</v>
      </c>
      <c r="E245" s="22">
        <f>E246+E247+E248</f>
        <v>40000</v>
      </c>
      <c r="F245" s="22">
        <f>F246+F247+F248</f>
        <v>0</v>
      </c>
      <c r="G245" s="22">
        <f>G246+G247+G248</f>
        <v>0</v>
      </c>
      <c r="H245" s="22">
        <f>H246+H247+H248</f>
        <v>40000</v>
      </c>
      <c r="I245" s="22">
        <f>I246+I247+I248</f>
        <v>0</v>
      </c>
      <c r="J245" s="38" t="s">
        <v>262</v>
      </c>
      <c r="K245" s="38" t="s">
        <v>75</v>
      </c>
      <c r="L245" s="38"/>
    </row>
    <row r="246" spans="1:12" s="21" customFormat="1" ht="30.75" customHeight="1">
      <c r="A246" s="73"/>
      <c r="B246" s="52"/>
      <c r="C246" s="38"/>
      <c r="D246" s="26">
        <v>2018</v>
      </c>
      <c r="E246" s="22">
        <f>F246+G246+H246+I246</f>
        <v>40000</v>
      </c>
      <c r="F246" s="22">
        <v>0</v>
      </c>
      <c r="G246" s="22">
        <v>0</v>
      </c>
      <c r="H246" s="22">
        <v>40000</v>
      </c>
      <c r="I246" s="22">
        <v>0</v>
      </c>
      <c r="J246" s="38"/>
      <c r="K246" s="38"/>
      <c r="L246" s="38"/>
    </row>
    <row r="247" spans="1:12" s="21" customFormat="1" ht="30.75" customHeight="1">
      <c r="A247" s="73"/>
      <c r="B247" s="52"/>
      <c r="C247" s="38"/>
      <c r="D247" s="26">
        <v>2019</v>
      </c>
      <c r="E247" s="22">
        <f>F247+G247+H247+I247</f>
        <v>0</v>
      </c>
      <c r="F247" s="22">
        <v>0</v>
      </c>
      <c r="G247" s="22">
        <v>0</v>
      </c>
      <c r="H247" s="22">
        <v>0</v>
      </c>
      <c r="I247" s="22">
        <v>0</v>
      </c>
      <c r="J247" s="38"/>
      <c r="K247" s="38"/>
      <c r="L247" s="38"/>
    </row>
    <row r="248" spans="1:12" s="21" customFormat="1" ht="110.25" customHeight="1">
      <c r="A248" s="73"/>
      <c r="B248" s="52"/>
      <c r="C248" s="38"/>
      <c r="D248" s="26">
        <v>2020</v>
      </c>
      <c r="E248" s="22">
        <f>F248+G248+H248+I248</f>
        <v>0</v>
      </c>
      <c r="F248" s="22">
        <v>0</v>
      </c>
      <c r="G248" s="22">
        <v>0</v>
      </c>
      <c r="H248" s="22">
        <v>0</v>
      </c>
      <c r="I248" s="22">
        <v>0</v>
      </c>
      <c r="J248" s="38"/>
      <c r="K248" s="38"/>
      <c r="L248" s="38"/>
    </row>
    <row r="249" spans="1:12" s="21" customFormat="1" ht="30.75" customHeight="1">
      <c r="A249" s="73" t="s">
        <v>30</v>
      </c>
      <c r="B249" s="52" t="s">
        <v>76</v>
      </c>
      <c r="C249" s="38" t="s">
        <v>74</v>
      </c>
      <c r="D249" s="29" t="s">
        <v>1</v>
      </c>
      <c r="E249" s="22">
        <f>E250+E251+E252</f>
        <v>567.7</v>
      </c>
      <c r="F249" s="22">
        <f>F250+F251+F252</f>
        <v>0</v>
      </c>
      <c r="G249" s="22">
        <f>G250+G251+G252</f>
        <v>0</v>
      </c>
      <c r="H249" s="22">
        <f>H250+H251+H252</f>
        <v>567.7</v>
      </c>
      <c r="I249" s="22">
        <f>I250+I251+I252</f>
        <v>0</v>
      </c>
      <c r="J249" s="38" t="s">
        <v>261</v>
      </c>
      <c r="K249" s="38" t="s">
        <v>75</v>
      </c>
      <c r="L249" s="38"/>
    </row>
    <row r="250" spans="1:12" s="21" customFormat="1" ht="30.75" customHeight="1">
      <c r="A250" s="73"/>
      <c r="B250" s="52"/>
      <c r="C250" s="38"/>
      <c r="D250" s="26">
        <v>2018</v>
      </c>
      <c r="E250" s="22">
        <f>F250+G250+H250+I250</f>
        <v>567.7</v>
      </c>
      <c r="F250" s="22">
        <v>0</v>
      </c>
      <c r="G250" s="22">
        <v>0</v>
      </c>
      <c r="H250" s="22">
        <v>567.7</v>
      </c>
      <c r="I250" s="22">
        <v>0</v>
      </c>
      <c r="J250" s="38"/>
      <c r="K250" s="38"/>
      <c r="L250" s="38"/>
    </row>
    <row r="251" spans="1:12" s="21" customFormat="1" ht="30.75" customHeight="1">
      <c r="A251" s="73"/>
      <c r="B251" s="52"/>
      <c r="C251" s="38"/>
      <c r="D251" s="26">
        <v>2019</v>
      </c>
      <c r="E251" s="22">
        <f>F251+G251+H251+I251</f>
        <v>0</v>
      </c>
      <c r="F251" s="22">
        <v>0</v>
      </c>
      <c r="G251" s="22">
        <v>0</v>
      </c>
      <c r="H251" s="22">
        <v>0</v>
      </c>
      <c r="I251" s="22">
        <v>0</v>
      </c>
      <c r="J251" s="38"/>
      <c r="K251" s="38"/>
      <c r="L251" s="38"/>
    </row>
    <row r="252" spans="1:12" s="21" customFormat="1" ht="132.75" customHeight="1">
      <c r="A252" s="73"/>
      <c r="B252" s="52"/>
      <c r="C252" s="38"/>
      <c r="D252" s="26">
        <v>2020</v>
      </c>
      <c r="E252" s="22">
        <f>F252+G252+H252+I252</f>
        <v>0</v>
      </c>
      <c r="F252" s="22">
        <v>0</v>
      </c>
      <c r="G252" s="22">
        <v>0</v>
      </c>
      <c r="H252" s="22">
        <v>0</v>
      </c>
      <c r="I252" s="22">
        <v>0</v>
      </c>
      <c r="J252" s="38"/>
      <c r="K252" s="38"/>
      <c r="L252" s="38"/>
    </row>
    <row r="253" spans="1:12" s="21" customFormat="1" ht="30.75" customHeight="1">
      <c r="A253" s="73" t="s">
        <v>77</v>
      </c>
      <c r="B253" s="52" t="s">
        <v>78</v>
      </c>
      <c r="C253" s="38" t="s">
        <v>74</v>
      </c>
      <c r="D253" s="29" t="s">
        <v>1</v>
      </c>
      <c r="E253" s="22">
        <f>E254+E255+E256</f>
        <v>375.4</v>
      </c>
      <c r="F253" s="22">
        <f>F254+F255+F256</f>
        <v>0</v>
      </c>
      <c r="G253" s="22">
        <f>G254+G255+G256</f>
        <v>0</v>
      </c>
      <c r="H253" s="22">
        <f>H254+H255+H256</f>
        <v>375.4</v>
      </c>
      <c r="I253" s="22">
        <f>I254+I255+I256</f>
        <v>0</v>
      </c>
      <c r="J253" s="38" t="s">
        <v>261</v>
      </c>
      <c r="K253" s="38" t="s">
        <v>75</v>
      </c>
      <c r="L253" s="38"/>
    </row>
    <row r="254" spans="1:12" s="21" customFormat="1" ht="30.75" customHeight="1">
      <c r="A254" s="73"/>
      <c r="B254" s="52"/>
      <c r="C254" s="38"/>
      <c r="D254" s="26">
        <v>2018</v>
      </c>
      <c r="E254" s="22">
        <f>F254+G254+H254+I254</f>
        <v>375.4</v>
      </c>
      <c r="F254" s="22">
        <v>0</v>
      </c>
      <c r="G254" s="22">
        <v>0</v>
      </c>
      <c r="H254" s="22">
        <v>375.4</v>
      </c>
      <c r="I254" s="22">
        <v>0</v>
      </c>
      <c r="J254" s="38"/>
      <c r="K254" s="38"/>
      <c r="L254" s="38"/>
    </row>
    <row r="255" spans="1:12" s="21" customFormat="1" ht="30.75" customHeight="1">
      <c r="A255" s="73"/>
      <c r="B255" s="52"/>
      <c r="C255" s="38"/>
      <c r="D255" s="26">
        <v>2019</v>
      </c>
      <c r="E255" s="22">
        <f>F255+G255+H255+I255</f>
        <v>0</v>
      </c>
      <c r="F255" s="22">
        <v>0</v>
      </c>
      <c r="G255" s="22">
        <v>0</v>
      </c>
      <c r="H255" s="22">
        <v>0</v>
      </c>
      <c r="I255" s="22">
        <v>0</v>
      </c>
      <c r="J255" s="38"/>
      <c r="K255" s="38"/>
      <c r="L255" s="38"/>
    </row>
    <row r="256" spans="1:12" s="21" customFormat="1" ht="128.25" customHeight="1">
      <c r="A256" s="73"/>
      <c r="B256" s="52"/>
      <c r="C256" s="38"/>
      <c r="D256" s="26">
        <v>2020</v>
      </c>
      <c r="E256" s="22">
        <f>F256+G256+H256+I256</f>
        <v>0</v>
      </c>
      <c r="F256" s="22">
        <v>0</v>
      </c>
      <c r="G256" s="22">
        <v>0</v>
      </c>
      <c r="H256" s="22">
        <v>0</v>
      </c>
      <c r="I256" s="22">
        <v>0</v>
      </c>
      <c r="J256" s="38"/>
      <c r="K256" s="38"/>
      <c r="L256" s="38"/>
    </row>
    <row r="257" spans="1:12" s="21" customFormat="1" ht="30.75" customHeight="1">
      <c r="A257" s="73" t="s">
        <v>79</v>
      </c>
      <c r="B257" s="52" t="s">
        <v>80</v>
      </c>
      <c r="C257" s="38" t="s">
        <v>74</v>
      </c>
      <c r="D257" s="29" t="s">
        <v>1</v>
      </c>
      <c r="E257" s="22">
        <f>E258+E259+E260</f>
        <v>1470.2</v>
      </c>
      <c r="F257" s="22">
        <f>F258+F259+F260</f>
        <v>0</v>
      </c>
      <c r="G257" s="22">
        <f>G258+G259+G260</f>
        <v>0</v>
      </c>
      <c r="H257" s="22">
        <f>H258+H259+H260</f>
        <v>1470.2</v>
      </c>
      <c r="I257" s="22">
        <f>I258+I259+I260</f>
        <v>0</v>
      </c>
      <c r="J257" s="38" t="s">
        <v>261</v>
      </c>
      <c r="K257" s="38" t="s">
        <v>75</v>
      </c>
      <c r="L257" s="38"/>
    </row>
    <row r="258" spans="1:12" s="21" customFormat="1" ht="30.75" customHeight="1">
      <c r="A258" s="73"/>
      <c r="B258" s="52"/>
      <c r="C258" s="38"/>
      <c r="D258" s="26">
        <v>2018</v>
      </c>
      <c r="E258" s="22">
        <f>F258+G258+H258+I258</f>
        <v>1470.2</v>
      </c>
      <c r="F258" s="22">
        <v>0</v>
      </c>
      <c r="G258" s="22">
        <v>0</v>
      </c>
      <c r="H258" s="22">
        <v>1470.2</v>
      </c>
      <c r="I258" s="22">
        <v>0</v>
      </c>
      <c r="J258" s="38"/>
      <c r="K258" s="38"/>
      <c r="L258" s="38"/>
    </row>
    <row r="259" spans="1:12" s="21" customFormat="1" ht="30.75" customHeight="1">
      <c r="A259" s="73"/>
      <c r="B259" s="52"/>
      <c r="C259" s="38"/>
      <c r="D259" s="26">
        <v>2019</v>
      </c>
      <c r="E259" s="22">
        <f>F259+G259+H259+I259</f>
        <v>0</v>
      </c>
      <c r="F259" s="22">
        <v>0</v>
      </c>
      <c r="G259" s="22">
        <v>0</v>
      </c>
      <c r="H259" s="22">
        <v>0</v>
      </c>
      <c r="I259" s="22">
        <v>0</v>
      </c>
      <c r="J259" s="38"/>
      <c r="K259" s="38"/>
      <c r="L259" s="38"/>
    </row>
    <row r="260" spans="1:12" s="21" customFormat="1" ht="152.25" customHeight="1">
      <c r="A260" s="73"/>
      <c r="B260" s="52"/>
      <c r="C260" s="38"/>
      <c r="D260" s="26">
        <v>2020</v>
      </c>
      <c r="E260" s="22">
        <f>F260+G260+H260+I260</f>
        <v>0</v>
      </c>
      <c r="F260" s="22">
        <v>0</v>
      </c>
      <c r="G260" s="22">
        <v>0</v>
      </c>
      <c r="H260" s="22">
        <v>0</v>
      </c>
      <c r="I260" s="22">
        <v>0</v>
      </c>
      <c r="J260" s="38"/>
      <c r="K260" s="38"/>
      <c r="L260" s="38"/>
    </row>
    <row r="261" spans="1:12" s="21" customFormat="1" ht="30.75" customHeight="1">
      <c r="A261" s="73" t="s">
        <v>81</v>
      </c>
      <c r="B261" s="52" t="s">
        <v>82</v>
      </c>
      <c r="C261" s="38" t="s">
        <v>74</v>
      </c>
      <c r="D261" s="29" t="s">
        <v>1</v>
      </c>
      <c r="E261" s="22">
        <f>E262+E263+E264</f>
        <v>850</v>
      </c>
      <c r="F261" s="22">
        <f>F262+F263+F264</f>
        <v>0</v>
      </c>
      <c r="G261" s="22">
        <f>G262+G263+G264</f>
        <v>0</v>
      </c>
      <c r="H261" s="22">
        <f>H262+H263+H264</f>
        <v>850</v>
      </c>
      <c r="I261" s="22">
        <f>I262+I263+I264</f>
        <v>0</v>
      </c>
      <c r="J261" s="38" t="s">
        <v>263</v>
      </c>
      <c r="K261" s="38" t="s">
        <v>75</v>
      </c>
      <c r="L261" s="38"/>
    </row>
    <row r="262" spans="1:12" s="21" customFormat="1" ht="30.75" customHeight="1">
      <c r="A262" s="73"/>
      <c r="B262" s="52"/>
      <c r="C262" s="38"/>
      <c r="D262" s="26">
        <v>2018</v>
      </c>
      <c r="E262" s="22">
        <f>F262+G262+H262+I262</f>
        <v>850</v>
      </c>
      <c r="F262" s="22">
        <v>0</v>
      </c>
      <c r="G262" s="22">
        <v>0</v>
      </c>
      <c r="H262" s="22">
        <v>850</v>
      </c>
      <c r="I262" s="22">
        <v>0</v>
      </c>
      <c r="J262" s="38"/>
      <c r="K262" s="38"/>
      <c r="L262" s="38"/>
    </row>
    <row r="263" spans="1:12" s="21" customFormat="1" ht="30.75" customHeight="1">
      <c r="A263" s="73"/>
      <c r="B263" s="52"/>
      <c r="C263" s="38"/>
      <c r="D263" s="26">
        <v>2019</v>
      </c>
      <c r="E263" s="22">
        <f>F263+G263+H263+I263</f>
        <v>0</v>
      </c>
      <c r="F263" s="22">
        <v>0</v>
      </c>
      <c r="G263" s="22">
        <v>0</v>
      </c>
      <c r="H263" s="22">
        <v>0</v>
      </c>
      <c r="I263" s="22">
        <v>0</v>
      </c>
      <c r="J263" s="38"/>
      <c r="K263" s="38"/>
      <c r="L263" s="38"/>
    </row>
    <row r="264" spans="1:12" s="21" customFormat="1" ht="101.25" customHeight="1">
      <c r="A264" s="73"/>
      <c r="B264" s="52"/>
      <c r="C264" s="38"/>
      <c r="D264" s="26">
        <v>2020</v>
      </c>
      <c r="E264" s="22">
        <f>F264+G264+H264+I264</f>
        <v>0</v>
      </c>
      <c r="F264" s="22">
        <v>0</v>
      </c>
      <c r="G264" s="22">
        <v>0</v>
      </c>
      <c r="H264" s="22">
        <v>0</v>
      </c>
      <c r="I264" s="22">
        <v>0</v>
      </c>
      <c r="J264" s="38"/>
      <c r="K264" s="38"/>
      <c r="L264" s="38"/>
    </row>
    <row r="265" spans="1:12" s="21" customFormat="1" ht="30.75" customHeight="1">
      <c r="A265" s="73" t="s">
        <v>83</v>
      </c>
      <c r="B265" s="52" t="s">
        <v>84</v>
      </c>
      <c r="C265" s="38" t="s">
        <v>74</v>
      </c>
      <c r="D265" s="29" t="s">
        <v>1</v>
      </c>
      <c r="E265" s="22">
        <f>E266+E267+E268</f>
        <v>356.9</v>
      </c>
      <c r="F265" s="22">
        <f>F266+F267+F268</f>
        <v>0</v>
      </c>
      <c r="G265" s="22">
        <f>G266+G267+G268</f>
        <v>0</v>
      </c>
      <c r="H265" s="22">
        <f>H266+H267+H268</f>
        <v>356.9</v>
      </c>
      <c r="I265" s="22">
        <f>I266+I267+I268</f>
        <v>0</v>
      </c>
      <c r="J265" s="38" t="s">
        <v>264</v>
      </c>
      <c r="K265" s="38" t="s">
        <v>75</v>
      </c>
      <c r="L265" s="38"/>
    </row>
    <row r="266" spans="1:12" s="21" customFormat="1" ht="30.75" customHeight="1">
      <c r="A266" s="73"/>
      <c r="B266" s="52"/>
      <c r="C266" s="38"/>
      <c r="D266" s="26">
        <v>2018</v>
      </c>
      <c r="E266" s="22">
        <f>F266+G266+H266+I266</f>
        <v>356.9</v>
      </c>
      <c r="F266" s="22">
        <v>0</v>
      </c>
      <c r="G266" s="22">
        <v>0</v>
      </c>
      <c r="H266" s="22">
        <v>356.9</v>
      </c>
      <c r="I266" s="22">
        <v>0</v>
      </c>
      <c r="J266" s="38"/>
      <c r="K266" s="38"/>
      <c r="L266" s="38"/>
    </row>
    <row r="267" spans="1:12" s="21" customFormat="1" ht="30.75" customHeight="1">
      <c r="A267" s="73"/>
      <c r="B267" s="52"/>
      <c r="C267" s="38"/>
      <c r="D267" s="26">
        <v>2019</v>
      </c>
      <c r="E267" s="22">
        <f>F267+G267+H267+I267</f>
        <v>0</v>
      </c>
      <c r="F267" s="22">
        <v>0</v>
      </c>
      <c r="G267" s="22">
        <v>0</v>
      </c>
      <c r="H267" s="22">
        <v>0</v>
      </c>
      <c r="I267" s="22">
        <v>0</v>
      </c>
      <c r="J267" s="38"/>
      <c r="K267" s="38"/>
      <c r="L267" s="38"/>
    </row>
    <row r="268" spans="1:12" s="21" customFormat="1" ht="129.75" customHeight="1">
      <c r="A268" s="73"/>
      <c r="B268" s="52"/>
      <c r="C268" s="38"/>
      <c r="D268" s="26">
        <v>2020</v>
      </c>
      <c r="E268" s="22">
        <f>F268+G268+H268+I268</f>
        <v>0</v>
      </c>
      <c r="F268" s="22">
        <v>0</v>
      </c>
      <c r="G268" s="22">
        <v>0</v>
      </c>
      <c r="H268" s="22">
        <v>0</v>
      </c>
      <c r="I268" s="22">
        <v>0</v>
      </c>
      <c r="J268" s="38"/>
      <c r="K268" s="38"/>
      <c r="L268" s="38"/>
    </row>
    <row r="269" spans="1:12" s="21" customFormat="1" ht="30.75" customHeight="1">
      <c r="A269" s="74" t="s">
        <v>85</v>
      </c>
      <c r="B269" s="52" t="s">
        <v>708</v>
      </c>
      <c r="C269" s="38" t="s">
        <v>74</v>
      </c>
      <c r="D269" s="29" t="s">
        <v>1</v>
      </c>
      <c r="E269" s="22">
        <f>E270+E271+E272</f>
        <v>1425.2</v>
      </c>
      <c r="F269" s="22">
        <f>F270+F271+F272</f>
        <v>0</v>
      </c>
      <c r="G269" s="22">
        <f>G270+G271+G272</f>
        <v>0</v>
      </c>
      <c r="H269" s="22">
        <f>H270+H271+H272</f>
        <v>1425.2</v>
      </c>
      <c r="I269" s="22">
        <f>I270+I271+I272</f>
        <v>0</v>
      </c>
      <c r="J269" s="38" t="s">
        <v>265</v>
      </c>
      <c r="K269" s="38" t="s">
        <v>75</v>
      </c>
      <c r="L269" s="38"/>
    </row>
    <row r="270" spans="1:12" s="21" customFormat="1" ht="30.75" customHeight="1">
      <c r="A270" s="75"/>
      <c r="B270" s="52"/>
      <c r="C270" s="38"/>
      <c r="D270" s="26">
        <v>2018</v>
      </c>
      <c r="E270" s="22">
        <f>F270+G270+H270+I270</f>
        <v>1425.2</v>
      </c>
      <c r="F270" s="22">
        <v>0</v>
      </c>
      <c r="G270" s="22">
        <v>0</v>
      </c>
      <c r="H270" s="22">
        <v>1425.2</v>
      </c>
      <c r="I270" s="22">
        <v>0</v>
      </c>
      <c r="J270" s="38"/>
      <c r="K270" s="38"/>
      <c r="L270" s="38"/>
    </row>
    <row r="271" spans="1:12" s="21" customFormat="1" ht="30.75" customHeight="1">
      <c r="A271" s="75"/>
      <c r="B271" s="52"/>
      <c r="C271" s="38"/>
      <c r="D271" s="26">
        <v>2019</v>
      </c>
      <c r="E271" s="22">
        <f>F271+G271+H271+I271</f>
        <v>0</v>
      </c>
      <c r="F271" s="22">
        <v>0</v>
      </c>
      <c r="G271" s="22">
        <v>0</v>
      </c>
      <c r="H271" s="22">
        <v>0</v>
      </c>
      <c r="I271" s="22">
        <v>0</v>
      </c>
      <c r="J271" s="38"/>
      <c r="K271" s="38"/>
      <c r="L271" s="38"/>
    </row>
    <row r="272" spans="1:12" s="21" customFormat="1" ht="152.25" customHeight="1">
      <c r="A272" s="76"/>
      <c r="B272" s="52"/>
      <c r="C272" s="38"/>
      <c r="D272" s="26">
        <v>2020</v>
      </c>
      <c r="E272" s="22">
        <f>F272+G272+H272+I272</f>
        <v>0</v>
      </c>
      <c r="F272" s="22">
        <v>0</v>
      </c>
      <c r="G272" s="22">
        <v>0</v>
      </c>
      <c r="H272" s="22">
        <v>0</v>
      </c>
      <c r="I272" s="22">
        <v>0</v>
      </c>
      <c r="J272" s="38"/>
      <c r="K272" s="38"/>
      <c r="L272" s="38"/>
    </row>
    <row r="273" spans="1:12" s="21" customFormat="1" ht="30.75" customHeight="1">
      <c r="A273" s="73" t="s">
        <v>86</v>
      </c>
      <c r="B273" s="52" t="s">
        <v>87</v>
      </c>
      <c r="C273" s="38" t="s">
        <v>74</v>
      </c>
      <c r="D273" s="29" t="s">
        <v>1</v>
      </c>
      <c r="E273" s="22">
        <f>E274+E275+E276</f>
        <v>1000</v>
      </c>
      <c r="F273" s="22">
        <f>F274+F275+F276</f>
        <v>0</v>
      </c>
      <c r="G273" s="22">
        <f>G274+G275+G276</f>
        <v>0</v>
      </c>
      <c r="H273" s="22">
        <f>H274+H275+H276</f>
        <v>1000</v>
      </c>
      <c r="I273" s="22">
        <f>I274+I275+I276</f>
        <v>0</v>
      </c>
      <c r="J273" s="38" t="s">
        <v>261</v>
      </c>
      <c r="K273" s="38" t="s">
        <v>75</v>
      </c>
      <c r="L273" s="38"/>
    </row>
    <row r="274" spans="1:12" s="21" customFormat="1" ht="30.75" customHeight="1">
      <c r="A274" s="73"/>
      <c r="B274" s="52"/>
      <c r="C274" s="38"/>
      <c r="D274" s="26">
        <v>2018</v>
      </c>
      <c r="E274" s="22">
        <f>F274+G274+H274+I274</f>
        <v>0</v>
      </c>
      <c r="F274" s="22">
        <f aca="true" t="shared" si="7" ref="F274:G276">I274</f>
        <v>0</v>
      </c>
      <c r="G274" s="22">
        <f t="shared" si="7"/>
        <v>0</v>
      </c>
      <c r="H274" s="22">
        <v>0</v>
      </c>
      <c r="I274" s="22">
        <f>L274</f>
        <v>0</v>
      </c>
      <c r="J274" s="38"/>
      <c r="K274" s="38"/>
      <c r="L274" s="38"/>
    </row>
    <row r="275" spans="1:12" s="21" customFormat="1" ht="30.75" customHeight="1">
      <c r="A275" s="73"/>
      <c r="B275" s="52"/>
      <c r="C275" s="38"/>
      <c r="D275" s="26">
        <v>2019</v>
      </c>
      <c r="E275" s="22">
        <f>F275+G275+H275+I275</f>
        <v>1000</v>
      </c>
      <c r="F275" s="22">
        <f t="shared" si="7"/>
        <v>0</v>
      </c>
      <c r="G275" s="22">
        <f t="shared" si="7"/>
        <v>0</v>
      </c>
      <c r="H275" s="22">
        <v>1000</v>
      </c>
      <c r="I275" s="22">
        <f>L275</f>
        <v>0</v>
      </c>
      <c r="J275" s="38"/>
      <c r="K275" s="38"/>
      <c r="L275" s="38"/>
    </row>
    <row r="276" spans="1:12" s="21" customFormat="1" ht="156.75" customHeight="1">
      <c r="A276" s="73"/>
      <c r="B276" s="52"/>
      <c r="C276" s="38"/>
      <c r="D276" s="26">
        <v>2020</v>
      </c>
      <c r="E276" s="22">
        <f>F276+G276+H276+I276</f>
        <v>0</v>
      </c>
      <c r="F276" s="22">
        <f t="shared" si="7"/>
        <v>0</v>
      </c>
      <c r="G276" s="22">
        <f t="shared" si="7"/>
        <v>0</v>
      </c>
      <c r="H276" s="22">
        <f>K276</f>
        <v>0</v>
      </c>
      <c r="I276" s="22">
        <f>L276</f>
        <v>0</v>
      </c>
      <c r="J276" s="38"/>
      <c r="K276" s="38"/>
      <c r="L276" s="38"/>
    </row>
    <row r="277" spans="1:12" s="21" customFormat="1" ht="30.75" customHeight="1">
      <c r="A277" s="73" t="s">
        <v>88</v>
      </c>
      <c r="B277" s="52" t="s">
        <v>89</v>
      </c>
      <c r="C277" s="38" t="s">
        <v>74</v>
      </c>
      <c r="D277" s="29" t="s">
        <v>1</v>
      </c>
      <c r="E277" s="22">
        <f>E278+E279+E280</f>
        <v>956.9</v>
      </c>
      <c r="F277" s="22">
        <f>F278+F279+F280</f>
        <v>0</v>
      </c>
      <c r="G277" s="22">
        <f>G278+G279+G280</f>
        <v>0</v>
      </c>
      <c r="H277" s="22">
        <f>H278+H279+H280</f>
        <v>956.9</v>
      </c>
      <c r="I277" s="22">
        <f>I278+I279+I280</f>
        <v>0</v>
      </c>
      <c r="J277" s="38" t="s">
        <v>265</v>
      </c>
      <c r="K277" s="38" t="s">
        <v>75</v>
      </c>
      <c r="L277" s="38"/>
    </row>
    <row r="278" spans="1:12" s="21" customFormat="1" ht="30.75" customHeight="1">
      <c r="A278" s="73"/>
      <c r="B278" s="52"/>
      <c r="C278" s="38"/>
      <c r="D278" s="26">
        <v>2018</v>
      </c>
      <c r="E278" s="22">
        <f>F278+G278+H278+I278</f>
        <v>0</v>
      </c>
      <c r="F278" s="22">
        <f aca="true" t="shared" si="8" ref="F278:G280">I278</f>
        <v>0</v>
      </c>
      <c r="G278" s="22">
        <f t="shared" si="8"/>
        <v>0</v>
      </c>
      <c r="H278" s="22">
        <v>0</v>
      </c>
      <c r="I278" s="22">
        <f>L278</f>
        <v>0</v>
      </c>
      <c r="J278" s="38"/>
      <c r="K278" s="38"/>
      <c r="L278" s="38"/>
    </row>
    <row r="279" spans="1:12" s="21" customFormat="1" ht="30.75" customHeight="1">
      <c r="A279" s="73"/>
      <c r="B279" s="52"/>
      <c r="C279" s="38"/>
      <c r="D279" s="26">
        <v>2019</v>
      </c>
      <c r="E279" s="22">
        <f>F279+G279+H279+I279</f>
        <v>956.9</v>
      </c>
      <c r="F279" s="22">
        <f t="shared" si="8"/>
        <v>0</v>
      </c>
      <c r="G279" s="22">
        <f t="shared" si="8"/>
        <v>0</v>
      </c>
      <c r="H279" s="22">
        <v>956.9</v>
      </c>
      <c r="I279" s="22">
        <f>L279</f>
        <v>0</v>
      </c>
      <c r="J279" s="38"/>
      <c r="K279" s="38"/>
      <c r="L279" s="38"/>
    </row>
    <row r="280" spans="1:12" s="21" customFormat="1" ht="240.75" customHeight="1">
      <c r="A280" s="73"/>
      <c r="B280" s="52"/>
      <c r="C280" s="38"/>
      <c r="D280" s="26">
        <v>2020</v>
      </c>
      <c r="E280" s="22">
        <f>F280+G280+H280+I280</f>
        <v>0</v>
      </c>
      <c r="F280" s="22">
        <f t="shared" si="8"/>
        <v>0</v>
      </c>
      <c r="G280" s="22">
        <f t="shared" si="8"/>
        <v>0</v>
      </c>
      <c r="H280" s="22">
        <f>K280</f>
        <v>0</v>
      </c>
      <c r="I280" s="22">
        <f>L280</f>
        <v>0</v>
      </c>
      <c r="J280" s="38"/>
      <c r="K280" s="38"/>
      <c r="L280" s="38"/>
    </row>
    <row r="281" spans="1:12" s="21" customFormat="1" ht="30.75" customHeight="1">
      <c r="A281" s="73" t="s">
        <v>90</v>
      </c>
      <c r="B281" s="52" t="s">
        <v>91</v>
      </c>
      <c r="C281" s="38" t="s">
        <v>74</v>
      </c>
      <c r="D281" s="29" t="s">
        <v>1</v>
      </c>
      <c r="E281" s="22">
        <f>E282+E283+E284</f>
        <v>1372.9</v>
      </c>
      <c r="F281" s="22">
        <f>F282+F283+F284</f>
        <v>0</v>
      </c>
      <c r="G281" s="22">
        <f>G282+G283+G284</f>
        <v>0</v>
      </c>
      <c r="H281" s="22">
        <f>H282+H283+H284</f>
        <v>1372.9</v>
      </c>
      <c r="I281" s="22">
        <f>I282+I283+I284</f>
        <v>0</v>
      </c>
      <c r="J281" s="38" t="s">
        <v>265</v>
      </c>
      <c r="K281" s="38" t="s">
        <v>75</v>
      </c>
      <c r="L281" s="38"/>
    </row>
    <row r="282" spans="1:12" s="21" customFormat="1" ht="30.75" customHeight="1">
      <c r="A282" s="73"/>
      <c r="B282" s="52"/>
      <c r="C282" s="38"/>
      <c r="D282" s="26">
        <v>2018</v>
      </c>
      <c r="E282" s="22">
        <f>F282+G282+H282+I282</f>
        <v>0</v>
      </c>
      <c r="F282" s="22">
        <f aca="true" t="shared" si="9" ref="F282:G284">I282</f>
        <v>0</v>
      </c>
      <c r="G282" s="22">
        <f t="shared" si="9"/>
        <v>0</v>
      </c>
      <c r="H282" s="22">
        <v>0</v>
      </c>
      <c r="I282" s="22">
        <f>L282</f>
        <v>0</v>
      </c>
      <c r="J282" s="38"/>
      <c r="K282" s="38"/>
      <c r="L282" s="38"/>
    </row>
    <row r="283" spans="1:12" s="21" customFormat="1" ht="30.75" customHeight="1">
      <c r="A283" s="73"/>
      <c r="B283" s="52"/>
      <c r="C283" s="38"/>
      <c r="D283" s="26">
        <v>2019</v>
      </c>
      <c r="E283" s="22">
        <f>F283+G283+H283+I283</f>
        <v>1372.9</v>
      </c>
      <c r="F283" s="22">
        <f t="shared" si="9"/>
        <v>0</v>
      </c>
      <c r="G283" s="22">
        <f t="shared" si="9"/>
        <v>0</v>
      </c>
      <c r="H283" s="22">
        <v>1372.9</v>
      </c>
      <c r="I283" s="22">
        <f>L283</f>
        <v>0</v>
      </c>
      <c r="J283" s="38"/>
      <c r="K283" s="38"/>
      <c r="L283" s="38"/>
    </row>
    <row r="284" spans="1:12" s="21" customFormat="1" ht="252.75" customHeight="1">
      <c r="A284" s="73"/>
      <c r="B284" s="52"/>
      <c r="C284" s="38"/>
      <c r="D284" s="26">
        <v>2020</v>
      </c>
      <c r="E284" s="22">
        <f>F284+G284+H284+I284</f>
        <v>0</v>
      </c>
      <c r="F284" s="22">
        <f t="shared" si="9"/>
        <v>0</v>
      </c>
      <c r="G284" s="22">
        <f t="shared" si="9"/>
        <v>0</v>
      </c>
      <c r="H284" s="22">
        <f>K284</f>
        <v>0</v>
      </c>
      <c r="I284" s="22">
        <f>L284</f>
        <v>0</v>
      </c>
      <c r="J284" s="38"/>
      <c r="K284" s="38"/>
      <c r="L284" s="38"/>
    </row>
    <row r="285" spans="1:12" s="21" customFormat="1" ht="30.75" customHeight="1">
      <c r="A285" s="73" t="s">
        <v>92</v>
      </c>
      <c r="B285" s="52" t="s">
        <v>93</v>
      </c>
      <c r="C285" s="38" t="s">
        <v>74</v>
      </c>
      <c r="D285" s="29" t="s">
        <v>1</v>
      </c>
      <c r="E285" s="22">
        <f>E286+E287+E288</f>
        <v>350</v>
      </c>
      <c r="F285" s="22">
        <f>F286+F287+F288</f>
        <v>0</v>
      </c>
      <c r="G285" s="22">
        <f>G286+G287+G288</f>
        <v>0</v>
      </c>
      <c r="H285" s="22">
        <f>H286+H287+H288</f>
        <v>350</v>
      </c>
      <c r="I285" s="22">
        <f>I286+I287+I288</f>
        <v>0</v>
      </c>
      <c r="J285" s="38" t="s">
        <v>265</v>
      </c>
      <c r="K285" s="38" t="s">
        <v>75</v>
      </c>
      <c r="L285" s="38"/>
    </row>
    <row r="286" spans="1:12" s="21" customFormat="1" ht="30.75" customHeight="1">
      <c r="A286" s="73"/>
      <c r="B286" s="52"/>
      <c r="C286" s="38"/>
      <c r="D286" s="26">
        <v>2018</v>
      </c>
      <c r="E286" s="22">
        <f>F286+G286+H286+I286</f>
        <v>0</v>
      </c>
      <c r="F286" s="22">
        <f aca="true" t="shared" si="10" ref="F286:G288">I286</f>
        <v>0</v>
      </c>
      <c r="G286" s="22">
        <f t="shared" si="10"/>
        <v>0</v>
      </c>
      <c r="H286" s="22">
        <v>0</v>
      </c>
      <c r="I286" s="22">
        <f>L286</f>
        <v>0</v>
      </c>
      <c r="J286" s="38"/>
      <c r="K286" s="38"/>
      <c r="L286" s="38"/>
    </row>
    <row r="287" spans="1:12" s="21" customFormat="1" ht="30.75" customHeight="1">
      <c r="A287" s="73"/>
      <c r="B287" s="52"/>
      <c r="C287" s="38"/>
      <c r="D287" s="26">
        <v>2019</v>
      </c>
      <c r="E287" s="22">
        <f>F287+G287+H287+I287</f>
        <v>350</v>
      </c>
      <c r="F287" s="22">
        <f t="shared" si="10"/>
        <v>0</v>
      </c>
      <c r="G287" s="22">
        <f t="shared" si="10"/>
        <v>0</v>
      </c>
      <c r="H287" s="22">
        <v>350</v>
      </c>
      <c r="I287" s="22">
        <f>L287</f>
        <v>0</v>
      </c>
      <c r="J287" s="38"/>
      <c r="K287" s="38"/>
      <c r="L287" s="38"/>
    </row>
    <row r="288" spans="1:12" s="21" customFormat="1" ht="234.75" customHeight="1">
      <c r="A288" s="73"/>
      <c r="B288" s="52"/>
      <c r="C288" s="38"/>
      <c r="D288" s="26">
        <v>2020</v>
      </c>
      <c r="E288" s="22">
        <f>F288+G288+H288+I288</f>
        <v>0</v>
      </c>
      <c r="F288" s="22">
        <f t="shared" si="10"/>
        <v>0</v>
      </c>
      <c r="G288" s="22">
        <f t="shared" si="10"/>
        <v>0</v>
      </c>
      <c r="H288" s="22">
        <f>K288</f>
        <v>0</v>
      </c>
      <c r="I288" s="22">
        <f>L288</f>
        <v>0</v>
      </c>
      <c r="J288" s="38"/>
      <c r="K288" s="38"/>
      <c r="L288" s="38"/>
    </row>
    <row r="289" spans="1:12" s="21" customFormat="1" ht="30.75" customHeight="1">
      <c r="A289" s="73" t="s">
        <v>94</v>
      </c>
      <c r="B289" s="31" t="s">
        <v>95</v>
      </c>
      <c r="C289" s="38" t="s">
        <v>74</v>
      </c>
      <c r="D289" s="29" t="s">
        <v>1</v>
      </c>
      <c r="E289" s="22">
        <f>E290+E291+E292</f>
        <v>4000</v>
      </c>
      <c r="F289" s="22">
        <f>F290+F291+F292</f>
        <v>0</v>
      </c>
      <c r="G289" s="22">
        <f>G290+G291+G292</f>
        <v>0</v>
      </c>
      <c r="H289" s="22">
        <f>H290+H291+H292</f>
        <v>4000</v>
      </c>
      <c r="I289" s="22">
        <f>I290+I291+I292</f>
        <v>0</v>
      </c>
      <c r="J289" s="38" t="s">
        <v>265</v>
      </c>
      <c r="K289" s="38" t="s">
        <v>75</v>
      </c>
      <c r="L289" s="38"/>
    </row>
    <row r="290" spans="1:12" s="21" customFormat="1" ht="30.75" customHeight="1">
      <c r="A290" s="73"/>
      <c r="B290" s="31"/>
      <c r="C290" s="38"/>
      <c r="D290" s="26">
        <v>2018</v>
      </c>
      <c r="E290" s="22">
        <f>F290+G290+H290+I290</f>
        <v>0</v>
      </c>
      <c r="F290" s="22">
        <f aca="true" t="shared" si="11" ref="F290:G292">I290</f>
        <v>0</v>
      </c>
      <c r="G290" s="22">
        <f t="shared" si="11"/>
        <v>0</v>
      </c>
      <c r="H290" s="22">
        <v>0</v>
      </c>
      <c r="I290" s="22">
        <f>L290</f>
        <v>0</v>
      </c>
      <c r="J290" s="38"/>
      <c r="K290" s="38"/>
      <c r="L290" s="38"/>
    </row>
    <row r="291" spans="1:12" s="21" customFormat="1" ht="30.75" customHeight="1">
      <c r="A291" s="73"/>
      <c r="B291" s="31"/>
      <c r="C291" s="38"/>
      <c r="D291" s="26">
        <v>2019</v>
      </c>
      <c r="E291" s="22">
        <f>F291+G291+H291+I291</f>
        <v>4000</v>
      </c>
      <c r="F291" s="22">
        <f t="shared" si="11"/>
        <v>0</v>
      </c>
      <c r="G291" s="22">
        <f t="shared" si="11"/>
        <v>0</v>
      </c>
      <c r="H291" s="22">
        <v>4000</v>
      </c>
      <c r="I291" s="22">
        <f>L291</f>
        <v>0</v>
      </c>
      <c r="J291" s="38"/>
      <c r="K291" s="38"/>
      <c r="L291" s="38"/>
    </row>
    <row r="292" spans="1:12" s="21" customFormat="1" ht="176.25" customHeight="1">
      <c r="A292" s="73"/>
      <c r="B292" s="31"/>
      <c r="C292" s="38"/>
      <c r="D292" s="26">
        <v>2020</v>
      </c>
      <c r="E292" s="22">
        <f>F292+G292+H292+I292</f>
        <v>0</v>
      </c>
      <c r="F292" s="22">
        <f t="shared" si="11"/>
        <v>0</v>
      </c>
      <c r="G292" s="22">
        <f t="shared" si="11"/>
        <v>0</v>
      </c>
      <c r="H292" s="22">
        <f>K292</f>
        <v>0</v>
      </c>
      <c r="I292" s="22">
        <f>L292</f>
        <v>0</v>
      </c>
      <c r="J292" s="38"/>
      <c r="K292" s="38"/>
      <c r="L292" s="38"/>
    </row>
    <row r="293" spans="1:12" s="21" customFormat="1" ht="30.75" customHeight="1">
      <c r="A293" s="73" t="s">
        <v>96</v>
      </c>
      <c r="B293" s="52" t="s">
        <v>97</v>
      </c>
      <c r="C293" s="38" t="s">
        <v>74</v>
      </c>
      <c r="D293" s="29" t="s">
        <v>1</v>
      </c>
      <c r="E293" s="22">
        <f>E294+E295+E296</f>
        <v>1600</v>
      </c>
      <c r="F293" s="22">
        <f>F294+F295+F296</f>
        <v>0</v>
      </c>
      <c r="G293" s="22">
        <f>G294+G295+G296</f>
        <v>0</v>
      </c>
      <c r="H293" s="22">
        <f>H294+H295+H296</f>
        <v>1600</v>
      </c>
      <c r="I293" s="22">
        <f>I294+I295+I296</f>
        <v>0</v>
      </c>
      <c r="J293" s="38" t="s">
        <v>266</v>
      </c>
      <c r="K293" s="38" t="s">
        <v>75</v>
      </c>
      <c r="L293" s="38"/>
    </row>
    <row r="294" spans="1:12" s="21" customFormat="1" ht="30.75" customHeight="1">
      <c r="A294" s="73"/>
      <c r="B294" s="52"/>
      <c r="C294" s="38"/>
      <c r="D294" s="26">
        <v>2018</v>
      </c>
      <c r="E294" s="22">
        <f>F294+G294+H294+I294</f>
        <v>0</v>
      </c>
      <c r="F294" s="22">
        <f aca="true" t="shared" si="12" ref="F294:G296">I294</f>
        <v>0</v>
      </c>
      <c r="G294" s="22">
        <f t="shared" si="12"/>
        <v>0</v>
      </c>
      <c r="H294" s="22">
        <v>0</v>
      </c>
      <c r="I294" s="22">
        <f>L294</f>
        <v>0</v>
      </c>
      <c r="J294" s="38"/>
      <c r="K294" s="38"/>
      <c r="L294" s="38"/>
    </row>
    <row r="295" spans="1:12" s="21" customFormat="1" ht="30.75" customHeight="1">
      <c r="A295" s="73"/>
      <c r="B295" s="52"/>
      <c r="C295" s="38"/>
      <c r="D295" s="26">
        <v>2019</v>
      </c>
      <c r="E295" s="22">
        <f>F295+G295+H295+I295</f>
        <v>1600</v>
      </c>
      <c r="F295" s="22">
        <f t="shared" si="12"/>
        <v>0</v>
      </c>
      <c r="G295" s="22">
        <f t="shared" si="12"/>
        <v>0</v>
      </c>
      <c r="H295" s="22">
        <v>1600</v>
      </c>
      <c r="I295" s="22">
        <f>L295</f>
        <v>0</v>
      </c>
      <c r="J295" s="38"/>
      <c r="K295" s="38"/>
      <c r="L295" s="38"/>
    </row>
    <row r="296" spans="1:12" s="21" customFormat="1" ht="126.75" customHeight="1">
      <c r="A296" s="73"/>
      <c r="B296" s="52"/>
      <c r="C296" s="38"/>
      <c r="D296" s="26">
        <v>2020</v>
      </c>
      <c r="E296" s="22">
        <f>F296+G296+H296+I296</f>
        <v>0</v>
      </c>
      <c r="F296" s="22">
        <f t="shared" si="12"/>
        <v>0</v>
      </c>
      <c r="G296" s="22">
        <f t="shared" si="12"/>
        <v>0</v>
      </c>
      <c r="H296" s="22">
        <f>K296</f>
        <v>0</v>
      </c>
      <c r="I296" s="22">
        <f>L296</f>
        <v>0</v>
      </c>
      <c r="J296" s="38"/>
      <c r="K296" s="38"/>
      <c r="L296" s="38"/>
    </row>
    <row r="297" spans="1:12" s="21" customFormat="1" ht="30.75" customHeight="1">
      <c r="A297" s="73" t="s">
        <v>98</v>
      </c>
      <c r="B297" s="52" t="s">
        <v>99</v>
      </c>
      <c r="C297" s="38" t="s">
        <v>74</v>
      </c>
      <c r="D297" s="29" t="s">
        <v>1</v>
      </c>
      <c r="E297" s="22">
        <f>E298+E299+E300</f>
        <v>1200</v>
      </c>
      <c r="F297" s="22">
        <f>F298+F299+F300</f>
        <v>0</v>
      </c>
      <c r="G297" s="22">
        <f>G298+G299+G300</f>
        <v>0</v>
      </c>
      <c r="H297" s="22">
        <f>H298+H299+H300</f>
        <v>1200</v>
      </c>
      <c r="I297" s="22">
        <f>I298+I299+I300</f>
        <v>0</v>
      </c>
      <c r="J297" s="38" t="s">
        <v>266</v>
      </c>
      <c r="K297" s="38" t="s">
        <v>75</v>
      </c>
      <c r="L297" s="38"/>
    </row>
    <row r="298" spans="1:12" s="21" customFormat="1" ht="30.75" customHeight="1">
      <c r="A298" s="73"/>
      <c r="B298" s="52"/>
      <c r="C298" s="38"/>
      <c r="D298" s="26">
        <v>2018</v>
      </c>
      <c r="E298" s="22">
        <f>F298+G298+H298+I298</f>
        <v>0</v>
      </c>
      <c r="F298" s="22">
        <f aca="true" t="shared" si="13" ref="F298:G312">F299+F301</f>
        <v>0</v>
      </c>
      <c r="G298" s="22">
        <f t="shared" si="13"/>
        <v>0</v>
      </c>
      <c r="H298" s="22">
        <v>0</v>
      </c>
      <c r="I298" s="22">
        <f aca="true" t="shared" si="14" ref="I298:I320">I299+I301</f>
        <v>0</v>
      </c>
      <c r="J298" s="38"/>
      <c r="K298" s="38"/>
      <c r="L298" s="38"/>
    </row>
    <row r="299" spans="1:12" s="21" customFormat="1" ht="30.75" customHeight="1">
      <c r="A299" s="73"/>
      <c r="B299" s="52"/>
      <c r="C299" s="38"/>
      <c r="D299" s="26">
        <v>2019</v>
      </c>
      <c r="E299" s="22">
        <f>F299+G299+H299+I299</f>
        <v>1200</v>
      </c>
      <c r="F299" s="22">
        <f t="shared" si="13"/>
        <v>0</v>
      </c>
      <c r="G299" s="22">
        <f t="shared" si="13"/>
        <v>0</v>
      </c>
      <c r="H299" s="22">
        <v>1200</v>
      </c>
      <c r="I299" s="22">
        <f t="shared" si="14"/>
        <v>0</v>
      </c>
      <c r="J299" s="38"/>
      <c r="K299" s="38"/>
      <c r="L299" s="38"/>
    </row>
    <row r="300" spans="1:12" s="21" customFormat="1" ht="174.75" customHeight="1">
      <c r="A300" s="73"/>
      <c r="B300" s="52"/>
      <c r="C300" s="38"/>
      <c r="D300" s="26">
        <v>2020</v>
      </c>
      <c r="E300" s="22">
        <f>F300+G300+H300+I300</f>
        <v>0</v>
      </c>
      <c r="F300" s="22">
        <f t="shared" si="13"/>
        <v>0</v>
      </c>
      <c r="G300" s="22">
        <f t="shared" si="13"/>
        <v>0</v>
      </c>
      <c r="H300" s="22">
        <v>0</v>
      </c>
      <c r="I300" s="22">
        <f t="shared" si="14"/>
        <v>0</v>
      </c>
      <c r="J300" s="38"/>
      <c r="K300" s="38"/>
      <c r="L300" s="38"/>
    </row>
    <row r="301" spans="1:12" s="21" customFormat="1" ht="30.75" customHeight="1">
      <c r="A301" s="73" t="s">
        <v>100</v>
      </c>
      <c r="B301" s="52" t="s">
        <v>101</v>
      </c>
      <c r="C301" s="38" t="s">
        <v>74</v>
      </c>
      <c r="D301" s="29" t="s">
        <v>1</v>
      </c>
      <c r="E301" s="22">
        <f>E302+E303+E304</f>
        <v>500</v>
      </c>
      <c r="F301" s="22">
        <f>F302+F303+F304</f>
        <v>0</v>
      </c>
      <c r="G301" s="22">
        <f>G302+G303+G304</f>
        <v>0</v>
      </c>
      <c r="H301" s="22">
        <f>H302+H303+H304</f>
        <v>500</v>
      </c>
      <c r="I301" s="22">
        <f>I302+I303+I304</f>
        <v>0</v>
      </c>
      <c r="J301" s="38" t="s">
        <v>267</v>
      </c>
      <c r="K301" s="38" t="s">
        <v>75</v>
      </c>
      <c r="L301" s="38"/>
    </row>
    <row r="302" spans="1:12" s="21" customFormat="1" ht="30.75" customHeight="1">
      <c r="A302" s="73"/>
      <c r="B302" s="52"/>
      <c r="C302" s="38"/>
      <c r="D302" s="26">
        <v>2018</v>
      </c>
      <c r="E302" s="22">
        <f>F302+G302+H302+I302</f>
        <v>0</v>
      </c>
      <c r="F302" s="22">
        <f t="shared" si="13"/>
        <v>0</v>
      </c>
      <c r="G302" s="22">
        <f t="shared" si="13"/>
        <v>0</v>
      </c>
      <c r="H302" s="22">
        <v>0</v>
      </c>
      <c r="I302" s="22">
        <f t="shared" si="14"/>
        <v>0</v>
      </c>
      <c r="J302" s="38"/>
      <c r="K302" s="38"/>
      <c r="L302" s="38"/>
    </row>
    <row r="303" spans="1:12" s="21" customFormat="1" ht="30.75" customHeight="1">
      <c r="A303" s="73"/>
      <c r="B303" s="52"/>
      <c r="C303" s="38"/>
      <c r="D303" s="26">
        <v>2019</v>
      </c>
      <c r="E303" s="22">
        <f>F303+G303+H303+I303</f>
        <v>500</v>
      </c>
      <c r="F303" s="22">
        <f t="shared" si="13"/>
        <v>0</v>
      </c>
      <c r="G303" s="22">
        <f t="shared" si="13"/>
        <v>0</v>
      </c>
      <c r="H303" s="22">
        <v>500</v>
      </c>
      <c r="I303" s="22">
        <f t="shared" si="14"/>
        <v>0</v>
      </c>
      <c r="J303" s="38"/>
      <c r="K303" s="38"/>
      <c r="L303" s="38"/>
    </row>
    <row r="304" spans="1:12" s="21" customFormat="1" ht="230.25" customHeight="1">
      <c r="A304" s="73"/>
      <c r="B304" s="52"/>
      <c r="C304" s="38"/>
      <c r="D304" s="26">
        <v>2020</v>
      </c>
      <c r="E304" s="22">
        <f>F304+G304+H304+I304</f>
        <v>0</v>
      </c>
      <c r="F304" s="22">
        <f t="shared" si="13"/>
        <v>0</v>
      </c>
      <c r="G304" s="22">
        <f t="shared" si="13"/>
        <v>0</v>
      </c>
      <c r="H304" s="22">
        <v>0</v>
      </c>
      <c r="I304" s="22">
        <f t="shared" si="14"/>
        <v>0</v>
      </c>
      <c r="J304" s="38"/>
      <c r="K304" s="38"/>
      <c r="L304" s="38"/>
    </row>
    <row r="305" spans="1:12" s="21" customFormat="1" ht="30.75" customHeight="1">
      <c r="A305" s="73" t="s">
        <v>102</v>
      </c>
      <c r="B305" s="52" t="s">
        <v>103</v>
      </c>
      <c r="C305" s="38" t="s">
        <v>74</v>
      </c>
      <c r="D305" s="29" t="s">
        <v>1</v>
      </c>
      <c r="E305" s="22">
        <f>E306+E307+E308</f>
        <v>200</v>
      </c>
      <c r="F305" s="22">
        <f>F306+F307+F308</f>
        <v>0</v>
      </c>
      <c r="G305" s="22">
        <f>G306+G307+G308</f>
        <v>0</v>
      </c>
      <c r="H305" s="22">
        <f>H306+H307+H308</f>
        <v>200</v>
      </c>
      <c r="I305" s="22">
        <f>I306+I307+I308</f>
        <v>0</v>
      </c>
      <c r="J305" s="38" t="s">
        <v>267</v>
      </c>
      <c r="K305" s="38" t="s">
        <v>75</v>
      </c>
      <c r="L305" s="38"/>
    </row>
    <row r="306" spans="1:12" s="21" customFormat="1" ht="30.75" customHeight="1">
      <c r="A306" s="73"/>
      <c r="B306" s="52"/>
      <c r="C306" s="38"/>
      <c r="D306" s="26">
        <v>2018</v>
      </c>
      <c r="E306" s="22">
        <f>F306+G306+H306+I306</f>
        <v>0</v>
      </c>
      <c r="F306" s="22">
        <f t="shared" si="13"/>
        <v>0</v>
      </c>
      <c r="G306" s="22">
        <f t="shared" si="13"/>
        <v>0</v>
      </c>
      <c r="H306" s="22">
        <v>0</v>
      </c>
      <c r="I306" s="22">
        <f t="shared" si="14"/>
        <v>0</v>
      </c>
      <c r="J306" s="38"/>
      <c r="K306" s="38"/>
      <c r="L306" s="38"/>
    </row>
    <row r="307" spans="1:12" s="21" customFormat="1" ht="30.75" customHeight="1">
      <c r="A307" s="73"/>
      <c r="B307" s="52"/>
      <c r="C307" s="38"/>
      <c r="D307" s="26">
        <v>2019</v>
      </c>
      <c r="E307" s="22">
        <f>F307+G307+H307+I307</f>
        <v>200</v>
      </c>
      <c r="F307" s="22">
        <f t="shared" si="13"/>
        <v>0</v>
      </c>
      <c r="G307" s="22">
        <f t="shared" si="13"/>
        <v>0</v>
      </c>
      <c r="H307" s="22">
        <v>200</v>
      </c>
      <c r="I307" s="22">
        <f t="shared" si="14"/>
        <v>0</v>
      </c>
      <c r="J307" s="38"/>
      <c r="K307" s="38"/>
      <c r="L307" s="38"/>
    </row>
    <row r="308" spans="1:12" s="21" customFormat="1" ht="189.75" customHeight="1">
      <c r="A308" s="73"/>
      <c r="B308" s="52"/>
      <c r="C308" s="38"/>
      <c r="D308" s="26">
        <v>2020</v>
      </c>
      <c r="E308" s="22">
        <f>F308+G308+H308+I308</f>
        <v>0</v>
      </c>
      <c r="F308" s="22">
        <f t="shared" si="13"/>
        <v>0</v>
      </c>
      <c r="G308" s="22">
        <f t="shared" si="13"/>
        <v>0</v>
      </c>
      <c r="H308" s="22">
        <v>0</v>
      </c>
      <c r="I308" s="22">
        <f t="shared" si="14"/>
        <v>0</v>
      </c>
      <c r="J308" s="38"/>
      <c r="K308" s="38"/>
      <c r="L308" s="38"/>
    </row>
    <row r="309" spans="1:12" s="21" customFormat="1" ht="30.75" customHeight="1">
      <c r="A309" s="73" t="s">
        <v>104</v>
      </c>
      <c r="B309" s="52" t="s">
        <v>105</v>
      </c>
      <c r="C309" s="38" t="s">
        <v>74</v>
      </c>
      <c r="D309" s="29" t="s">
        <v>1</v>
      </c>
      <c r="E309" s="22">
        <f>E310+E311+E312</f>
        <v>2013</v>
      </c>
      <c r="F309" s="22">
        <f>F310+F311+F312</f>
        <v>0</v>
      </c>
      <c r="G309" s="22">
        <f>G310+G311+G312</f>
        <v>0</v>
      </c>
      <c r="H309" s="22">
        <f>H310+H311+H312</f>
        <v>2013</v>
      </c>
      <c r="I309" s="22">
        <f>I310+I311+I312</f>
        <v>0</v>
      </c>
      <c r="J309" s="38" t="s">
        <v>266</v>
      </c>
      <c r="K309" s="38" t="s">
        <v>75</v>
      </c>
      <c r="L309" s="38"/>
    </row>
    <row r="310" spans="1:12" s="21" customFormat="1" ht="30.75" customHeight="1">
      <c r="A310" s="73"/>
      <c r="B310" s="52"/>
      <c r="C310" s="38"/>
      <c r="D310" s="26">
        <v>2018</v>
      </c>
      <c r="E310" s="22">
        <f>F310+G310+H310+I310</f>
        <v>0</v>
      </c>
      <c r="F310" s="22">
        <f t="shared" si="13"/>
        <v>0</v>
      </c>
      <c r="G310" s="22">
        <f t="shared" si="13"/>
        <v>0</v>
      </c>
      <c r="H310" s="22">
        <v>0</v>
      </c>
      <c r="I310" s="22">
        <f t="shared" si="14"/>
        <v>0</v>
      </c>
      <c r="J310" s="38"/>
      <c r="K310" s="38"/>
      <c r="L310" s="38"/>
    </row>
    <row r="311" spans="1:12" s="21" customFormat="1" ht="30.75" customHeight="1">
      <c r="A311" s="73"/>
      <c r="B311" s="52"/>
      <c r="C311" s="38"/>
      <c r="D311" s="26">
        <v>2019</v>
      </c>
      <c r="E311" s="22">
        <f>F311+G311+H311+I311</f>
        <v>0</v>
      </c>
      <c r="F311" s="22">
        <f t="shared" si="13"/>
        <v>0</v>
      </c>
      <c r="G311" s="22">
        <f t="shared" si="13"/>
        <v>0</v>
      </c>
      <c r="H311" s="22">
        <v>0</v>
      </c>
      <c r="I311" s="22">
        <f t="shared" si="14"/>
        <v>0</v>
      </c>
      <c r="J311" s="38"/>
      <c r="K311" s="38"/>
      <c r="L311" s="38"/>
    </row>
    <row r="312" spans="1:12" s="21" customFormat="1" ht="188.25" customHeight="1">
      <c r="A312" s="73"/>
      <c r="B312" s="52"/>
      <c r="C312" s="38"/>
      <c r="D312" s="26">
        <v>2020</v>
      </c>
      <c r="E312" s="22">
        <f>F312+G312+H312+I312</f>
        <v>2013</v>
      </c>
      <c r="F312" s="22">
        <f t="shared" si="13"/>
        <v>0</v>
      </c>
      <c r="G312" s="22">
        <f t="shared" si="13"/>
        <v>0</v>
      </c>
      <c r="H312" s="22">
        <v>2013</v>
      </c>
      <c r="I312" s="22">
        <f t="shared" si="14"/>
        <v>0</v>
      </c>
      <c r="J312" s="38"/>
      <c r="K312" s="38"/>
      <c r="L312" s="38"/>
    </row>
    <row r="313" spans="1:12" s="21" customFormat="1" ht="30.75" customHeight="1">
      <c r="A313" s="73" t="s">
        <v>106</v>
      </c>
      <c r="B313" s="52" t="s">
        <v>107</v>
      </c>
      <c r="C313" s="38" t="s">
        <v>74</v>
      </c>
      <c r="D313" s="29" t="s">
        <v>1</v>
      </c>
      <c r="E313" s="22">
        <f>E314+E315+E316</f>
        <v>1700</v>
      </c>
      <c r="F313" s="22">
        <f>F314+F315+F316</f>
        <v>0</v>
      </c>
      <c r="G313" s="22">
        <f>G314+G315+G316</f>
        <v>0</v>
      </c>
      <c r="H313" s="22">
        <f>H314+H315+H316</f>
        <v>1700</v>
      </c>
      <c r="I313" s="22">
        <f>I314+I315+I316</f>
        <v>0</v>
      </c>
      <c r="J313" s="38" t="s">
        <v>268</v>
      </c>
      <c r="K313" s="38" t="s">
        <v>75</v>
      </c>
      <c r="L313" s="38"/>
    </row>
    <row r="314" spans="1:12" s="21" customFormat="1" ht="30.75" customHeight="1">
      <c r="A314" s="73"/>
      <c r="B314" s="52"/>
      <c r="C314" s="38"/>
      <c r="D314" s="26">
        <v>2018</v>
      </c>
      <c r="E314" s="22">
        <f>F314+G314+H314+I314</f>
        <v>0</v>
      </c>
      <c r="F314" s="22">
        <f aca="true" t="shared" si="15" ref="F314:G320">F315+F317</f>
        <v>0</v>
      </c>
      <c r="G314" s="22">
        <f t="shared" si="15"/>
        <v>0</v>
      </c>
      <c r="H314" s="22">
        <v>0</v>
      </c>
      <c r="I314" s="22">
        <f t="shared" si="14"/>
        <v>0</v>
      </c>
      <c r="J314" s="38"/>
      <c r="K314" s="38"/>
      <c r="L314" s="38"/>
    </row>
    <row r="315" spans="1:12" s="21" customFormat="1" ht="30.75" customHeight="1">
      <c r="A315" s="73"/>
      <c r="B315" s="52"/>
      <c r="C315" s="38"/>
      <c r="D315" s="26">
        <v>2019</v>
      </c>
      <c r="E315" s="22">
        <f>F315+G315+H315+I315</f>
        <v>0</v>
      </c>
      <c r="F315" s="22">
        <f t="shared" si="15"/>
        <v>0</v>
      </c>
      <c r="G315" s="22">
        <f t="shared" si="15"/>
        <v>0</v>
      </c>
      <c r="H315" s="22">
        <v>0</v>
      </c>
      <c r="I315" s="22">
        <f t="shared" si="14"/>
        <v>0</v>
      </c>
      <c r="J315" s="38"/>
      <c r="K315" s="38"/>
      <c r="L315" s="38"/>
    </row>
    <row r="316" spans="1:12" s="21" customFormat="1" ht="210.75" customHeight="1">
      <c r="A316" s="73"/>
      <c r="B316" s="52"/>
      <c r="C316" s="38"/>
      <c r="D316" s="26">
        <v>2020</v>
      </c>
      <c r="E316" s="22">
        <f>F316+G316+H316+I316</f>
        <v>1700</v>
      </c>
      <c r="F316" s="22">
        <f t="shared" si="15"/>
        <v>0</v>
      </c>
      <c r="G316" s="22">
        <f t="shared" si="15"/>
        <v>0</v>
      </c>
      <c r="H316" s="22">
        <v>1700</v>
      </c>
      <c r="I316" s="22">
        <f t="shared" si="14"/>
        <v>0</v>
      </c>
      <c r="J316" s="38"/>
      <c r="K316" s="38"/>
      <c r="L316" s="38"/>
    </row>
    <row r="317" spans="1:12" s="21" customFormat="1" ht="30.75" customHeight="1">
      <c r="A317" s="73" t="s">
        <v>108</v>
      </c>
      <c r="B317" s="52" t="s">
        <v>109</v>
      </c>
      <c r="C317" s="38" t="s">
        <v>74</v>
      </c>
      <c r="D317" s="29" t="s">
        <v>1</v>
      </c>
      <c r="E317" s="22">
        <f>E318+E319+E320</f>
        <v>1500</v>
      </c>
      <c r="F317" s="22">
        <f>F318+F319+F320</f>
        <v>0</v>
      </c>
      <c r="G317" s="22">
        <f>G318+G319+G320</f>
        <v>0</v>
      </c>
      <c r="H317" s="22">
        <f>H318+H319+H320</f>
        <v>1500</v>
      </c>
      <c r="I317" s="22">
        <f>I318+I319+I320</f>
        <v>0</v>
      </c>
      <c r="J317" s="38" t="s">
        <v>268</v>
      </c>
      <c r="K317" s="38" t="s">
        <v>75</v>
      </c>
      <c r="L317" s="38"/>
    </row>
    <row r="318" spans="1:12" s="21" customFormat="1" ht="30.75" customHeight="1">
      <c r="A318" s="73"/>
      <c r="B318" s="52"/>
      <c r="C318" s="38"/>
      <c r="D318" s="26">
        <v>2018</v>
      </c>
      <c r="E318" s="22">
        <f>F318+G318+H318+I318</f>
        <v>0</v>
      </c>
      <c r="F318" s="22">
        <f t="shared" si="15"/>
        <v>0</v>
      </c>
      <c r="G318" s="22">
        <f t="shared" si="15"/>
        <v>0</v>
      </c>
      <c r="H318" s="22">
        <v>0</v>
      </c>
      <c r="I318" s="22">
        <f t="shared" si="14"/>
        <v>0</v>
      </c>
      <c r="J318" s="38"/>
      <c r="K318" s="38"/>
      <c r="L318" s="38"/>
    </row>
    <row r="319" spans="1:12" s="21" customFormat="1" ht="30.75" customHeight="1">
      <c r="A319" s="73"/>
      <c r="B319" s="52"/>
      <c r="C319" s="38"/>
      <c r="D319" s="26">
        <v>2019</v>
      </c>
      <c r="E319" s="22">
        <f>F319+G319+H319+I319</f>
        <v>0</v>
      </c>
      <c r="F319" s="22">
        <f t="shared" si="15"/>
        <v>0</v>
      </c>
      <c r="G319" s="22">
        <f t="shared" si="15"/>
        <v>0</v>
      </c>
      <c r="H319" s="22">
        <v>0</v>
      </c>
      <c r="I319" s="22">
        <f t="shared" si="14"/>
        <v>0</v>
      </c>
      <c r="J319" s="38"/>
      <c r="K319" s="38"/>
      <c r="L319" s="38"/>
    </row>
    <row r="320" spans="1:12" s="21" customFormat="1" ht="141.75" customHeight="1">
      <c r="A320" s="73"/>
      <c r="B320" s="52"/>
      <c r="C320" s="38"/>
      <c r="D320" s="26">
        <v>2020</v>
      </c>
      <c r="E320" s="22">
        <f>F320+G320+H320+I320</f>
        <v>1500</v>
      </c>
      <c r="F320" s="22">
        <f t="shared" si="15"/>
        <v>0</v>
      </c>
      <c r="G320" s="22">
        <f t="shared" si="15"/>
        <v>0</v>
      </c>
      <c r="H320" s="22">
        <v>1500</v>
      </c>
      <c r="I320" s="22">
        <f t="shared" si="14"/>
        <v>0</v>
      </c>
      <c r="J320" s="38"/>
      <c r="K320" s="38"/>
      <c r="L320" s="38"/>
    </row>
    <row r="321" spans="1:12" s="21" customFormat="1" ht="30.75" customHeight="1">
      <c r="A321" s="73" t="s">
        <v>110</v>
      </c>
      <c r="B321" s="52" t="s">
        <v>111</v>
      </c>
      <c r="C321" s="38" t="s">
        <v>112</v>
      </c>
      <c r="D321" s="29" t="s">
        <v>1</v>
      </c>
      <c r="E321" s="22">
        <f>E322+E323+E324</f>
        <v>400</v>
      </c>
      <c r="F321" s="22">
        <f>F322+F323+F324</f>
        <v>0</v>
      </c>
      <c r="G321" s="22">
        <f>G322+G323+G324</f>
        <v>0</v>
      </c>
      <c r="H321" s="22">
        <f>H322+H323+H324</f>
        <v>400</v>
      </c>
      <c r="I321" s="22">
        <f>I322+I323+I324</f>
        <v>0</v>
      </c>
      <c r="J321" s="38" t="s">
        <v>596</v>
      </c>
      <c r="K321" s="38" t="s">
        <v>704</v>
      </c>
      <c r="L321" s="38"/>
    </row>
    <row r="322" spans="1:12" s="21" customFormat="1" ht="30.75" customHeight="1">
      <c r="A322" s="73"/>
      <c r="B322" s="52"/>
      <c r="C322" s="38"/>
      <c r="D322" s="26">
        <v>2018</v>
      </c>
      <c r="E322" s="22">
        <f>F322+G322+H322+I322</f>
        <v>400</v>
      </c>
      <c r="F322" s="22">
        <v>0</v>
      </c>
      <c r="G322" s="22">
        <v>0</v>
      </c>
      <c r="H322" s="22">
        <v>400</v>
      </c>
      <c r="I322" s="22">
        <v>0</v>
      </c>
      <c r="J322" s="38"/>
      <c r="K322" s="38"/>
      <c r="L322" s="38"/>
    </row>
    <row r="323" spans="1:12" s="21" customFormat="1" ht="30.75" customHeight="1">
      <c r="A323" s="73"/>
      <c r="B323" s="52"/>
      <c r="C323" s="38"/>
      <c r="D323" s="26">
        <v>2019</v>
      </c>
      <c r="E323" s="22">
        <f>F323+G323+H323+I323</f>
        <v>0</v>
      </c>
      <c r="F323" s="22">
        <v>0</v>
      </c>
      <c r="G323" s="22">
        <v>0</v>
      </c>
      <c r="H323" s="22">
        <v>0</v>
      </c>
      <c r="I323" s="22">
        <v>0</v>
      </c>
      <c r="J323" s="38"/>
      <c r="K323" s="38"/>
      <c r="L323" s="38"/>
    </row>
    <row r="324" spans="1:12" s="21" customFormat="1" ht="174.75" customHeight="1">
      <c r="A324" s="73"/>
      <c r="B324" s="52"/>
      <c r="C324" s="38"/>
      <c r="D324" s="26">
        <v>2020</v>
      </c>
      <c r="E324" s="22">
        <f>F324+G324+H324+I324</f>
        <v>0</v>
      </c>
      <c r="F324" s="22">
        <v>0</v>
      </c>
      <c r="G324" s="22">
        <v>0</v>
      </c>
      <c r="H324" s="22">
        <v>0</v>
      </c>
      <c r="I324" s="22">
        <v>0</v>
      </c>
      <c r="J324" s="38"/>
      <c r="K324" s="38"/>
      <c r="L324" s="38"/>
    </row>
    <row r="325" spans="1:12" s="21" customFormat="1" ht="30.75" customHeight="1">
      <c r="A325" s="73" t="s">
        <v>113</v>
      </c>
      <c r="B325" s="52" t="s">
        <v>114</v>
      </c>
      <c r="C325" s="38" t="s">
        <v>112</v>
      </c>
      <c r="D325" s="29" t="s">
        <v>1</v>
      </c>
      <c r="E325" s="22">
        <f>E326+E327+E328</f>
        <v>20000</v>
      </c>
      <c r="F325" s="22">
        <f>F326+F327+F328</f>
        <v>0</v>
      </c>
      <c r="G325" s="22">
        <f>G326+G327+G328</f>
        <v>19000</v>
      </c>
      <c r="H325" s="22">
        <f>H326+H327+H328</f>
        <v>1000</v>
      </c>
      <c r="I325" s="22">
        <f>I326+I327+I328</f>
        <v>0</v>
      </c>
      <c r="J325" s="38" t="s">
        <v>596</v>
      </c>
      <c r="K325" s="38" t="s">
        <v>679</v>
      </c>
      <c r="L325" s="38"/>
    </row>
    <row r="326" spans="1:12" s="21" customFormat="1" ht="30.75" customHeight="1">
      <c r="A326" s="73"/>
      <c r="B326" s="52"/>
      <c r="C326" s="38"/>
      <c r="D326" s="26">
        <v>2018</v>
      </c>
      <c r="E326" s="22">
        <f>F326+G326+H326+I326</f>
        <v>0</v>
      </c>
      <c r="F326" s="22">
        <v>0</v>
      </c>
      <c r="G326" s="22">
        <v>0</v>
      </c>
      <c r="H326" s="22">
        <v>0</v>
      </c>
      <c r="I326" s="22">
        <v>0</v>
      </c>
      <c r="J326" s="38"/>
      <c r="K326" s="38"/>
      <c r="L326" s="38"/>
    </row>
    <row r="327" spans="1:12" s="21" customFormat="1" ht="30.75" customHeight="1">
      <c r="A327" s="73"/>
      <c r="B327" s="52"/>
      <c r="C327" s="38"/>
      <c r="D327" s="26">
        <v>2019</v>
      </c>
      <c r="E327" s="22">
        <f>F327+G327+H327+I327</f>
        <v>20000</v>
      </c>
      <c r="F327" s="22">
        <v>0</v>
      </c>
      <c r="G327" s="22">
        <v>19000</v>
      </c>
      <c r="H327" s="22">
        <v>1000</v>
      </c>
      <c r="I327" s="22">
        <v>0</v>
      </c>
      <c r="J327" s="38"/>
      <c r="K327" s="38"/>
      <c r="L327" s="38"/>
    </row>
    <row r="328" spans="1:12" s="21" customFormat="1" ht="176.25" customHeight="1">
      <c r="A328" s="73"/>
      <c r="B328" s="52"/>
      <c r="C328" s="38"/>
      <c r="D328" s="26">
        <v>2020</v>
      </c>
      <c r="E328" s="22">
        <f>F328+G328+H328+I328</f>
        <v>0</v>
      </c>
      <c r="F328" s="22">
        <v>0</v>
      </c>
      <c r="G328" s="22">
        <v>0</v>
      </c>
      <c r="H328" s="22">
        <v>0</v>
      </c>
      <c r="I328" s="22">
        <v>0</v>
      </c>
      <c r="J328" s="38"/>
      <c r="K328" s="38"/>
      <c r="L328" s="38"/>
    </row>
    <row r="329" spans="1:12" s="21" customFormat="1" ht="30.75" customHeight="1">
      <c r="A329" s="73" t="s">
        <v>115</v>
      </c>
      <c r="B329" s="52" t="s">
        <v>116</v>
      </c>
      <c r="C329" s="38" t="s">
        <v>117</v>
      </c>
      <c r="D329" s="29" t="s">
        <v>1</v>
      </c>
      <c r="E329" s="22">
        <f>E330+E331+E332</f>
        <v>1019</v>
      </c>
      <c r="F329" s="22">
        <f>F330+F331+F332</f>
        <v>0</v>
      </c>
      <c r="G329" s="22">
        <f>G330+G331+G332</f>
        <v>0</v>
      </c>
      <c r="H329" s="22">
        <f>H330+H331+H332</f>
        <v>1019</v>
      </c>
      <c r="I329" s="22">
        <f>I330+I331+I332</f>
        <v>0</v>
      </c>
      <c r="J329" s="38" t="s">
        <v>597</v>
      </c>
      <c r="K329" s="38" t="s">
        <v>118</v>
      </c>
      <c r="L329" s="38"/>
    </row>
    <row r="330" spans="1:12" s="21" customFormat="1" ht="30.75" customHeight="1">
      <c r="A330" s="73"/>
      <c r="B330" s="52"/>
      <c r="C330" s="38"/>
      <c r="D330" s="26">
        <v>2018</v>
      </c>
      <c r="E330" s="22">
        <f>F330+G330+H330+I330</f>
        <v>1019</v>
      </c>
      <c r="F330" s="22">
        <v>0</v>
      </c>
      <c r="G330" s="22">
        <v>0</v>
      </c>
      <c r="H330" s="22">
        <v>1019</v>
      </c>
      <c r="I330" s="22">
        <v>0</v>
      </c>
      <c r="J330" s="38"/>
      <c r="K330" s="38"/>
      <c r="L330" s="38"/>
    </row>
    <row r="331" spans="1:12" s="21" customFormat="1" ht="30.75" customHeight="1">
      <c r="A331" s="73"/>
      <c r="B331" s="52"/>
      <c r="C331" s="38"/>
      <c r="D331" s="26">
        <v>2019</v>
      </c>
      <c r="E331" s="22">
        <f>F331+G331+H331+I331</f>
        <v>0</v>
      </c>
      <c r="F331" s="22">
        <v>0</v>
      </c>
      <c r="G331" s="22">
        <v>0</v>
      </c>
      <c r="H331" s="22">
        <v>0</v>
      </c>
      <c r="I331" s="22">
        <v>0</v>
      </c>
      <c r="J331" s="38"/>
      <c r="K331" s="38"/>
      <c r="L331" s="38"/>
    </row>
    <row r="332" spans="1:12" s="21" customFormat="1" ht="176.25" customHeight="1">
      <c r="A332" s="73"/>
      <c r="B332" s="52"/>
      <c r="C332" s="38"/>
      <c r="D332" s="26">
        <v>2020</v>
      </c>
      <c r="E332" s="22">
        <f>F332+G332+H332+I332</f>
        <v>0</v>
      </c>
      <c r="F332" s="22">
        <v>0</v>
      </c>
      <c r="G332" s="22">
        <v>0</v>
      </c>
      <c r="H332" s="22">
        <v>0</v>
      </c>
      <c r="I332" s="22">
        <v>0</v>
      </c>
      <c r="J332" s="38"/>
      <c r="K332" s="38"/>
      <c r="L332" s="38"/>
    </row>
    <row r="333" spans="1:12" s="21" customFormat="1" ht="30.75" customHeight="1">
      <c r="A333" s="73" t="s">
        <v>119</v>
      </c>
      <c r="B333" s="52" t="s">
        <v>120</v>
      </c>
      <c r="C333" s="38" t="s">
        <v>121</v>
      </c>
      <c r="D333" s="29" t="s">
        <v>1</v>
      </c>
      <c r="E333" s="22">
        <f>E334+E335+E336</f>
        <v>5040</v>
      </c>
      <c r="F333" s="22">
        <f>F334+F335+F336</f>
        <v>0</v>
      </c>
      <c r="G333" s="22">
        <f>G334+G335+G336</f>
        <v>0</v>
      </c>
      <c r="H333" s="22">
        <f>H334+H335+H336</f>
        <v>5040</v>
      </c>
      <c r="I333" s="22">
        <f>I334+I335+I336</f>
        <v>0</v>
      </c>
      <c r="J333" s="38" t="s">
        <v>598</v>
      </c>
      <c r="K333" s="38" t="s">
        <v>122</v>
      </c>
      <c r="L333" s="38"/>
    </row>
    <row r="334" spans="1:12" s="21" customFormat="1" ht="30.75" customHeight="1">
      <c r="A334" s="73"/>
      <c r="B334" s="52"/>
      <c r="C334" s="38"/>
      <c r="D334" s="26">
        <v>2018</v>
      </c>
      <c r="E334" s="22">
        <f>F334+G334+H334+I334</f>
        <v>40</v>
      </c>
      <c r="F334" s="22">
        <v>0</v>
      </c>
      <c r="G334" s="22">
        <v>0</v>
      </c>
      <c r="H334" s="22">
        <v>40</v>
      </c>
      <c r="I334" s="22">
        <v>0</v>
      </c>
      <c r="J334" s="38"/>
      <c r="K334" s="38"/>
      <c r="L334" s="38"/>
    </row>
    <row r="335" spans="1:12" s="21" customFormat="1" ht="30.75" customHeight="1">
      <c r="A335" s="73"/>
      <c r="B335" s="52"/>
      <c r="C335" s="38"/>
      <c r="D335" s="26">
        <v>2019</v>
      </c>
      <c r="E335" s="22">
        <f>F335+G335+H335+I335</f>
        <v>3000</v>
      </c>
      <c r="F335" s="22">
        <v>0</v>
      </c>
      <c r="G335" s="22">
        <v>0</v>
      </c>
      <c r="H335" s="22">
        <v>3000</v>
      </c>
      <c r="I335" s="22">
        <v>0</v>
      </c>
      <c r="J335" s="38"/>
      <c r="K335" s="38"/>
      <c r="L335" s="38"/>
    </row>
    <row r="336" spans="1:12" s="21" customFormat="1" ht="158.25" customHeight="1">
      <c r="A336" s="73"/>
      <c r="B336" s="52"/>
      <c r="C336" s="38"/>
      <c r="D336" s="26">
        <v>2020</v>
      </c>
      <c r="E336" s="22">
        <f>F336+G336+H336+I336</f>
        <v>2000</v>
      </c>
      <c r="F336" s="22">
        <v>0</v>
      </c>
      <c r="G336" s="22">
        <v>0</v>
      </c>
      <c r="H336" s="22">
        <v>2000</v>
      </c>
      <c r="I336" s="22">
        <v>0</v>
      </c>
      <c r="J336" s="38"/>
      <c r="K336" s="38"/>
      <c r="L336" s="38"/>
    </row>
    <row r="337" spans="1:12" s="21" customFormat="1" ht="30.75" customHeight="1">
      <c r="A337" s="73" t="s">
        <v>123</v>
      </c>
      <c r="B337" s="52" t="s">
        <v>124</v>
      </c>
      <c r="C337" s="38" t="s">
        <v>121</v>
      </c>
      <c r="D337" s="29" t="s">
        <v>1</v>
      </c>
      <c r="E337" s="22">
        <f>E338+E339+E340</f>
        <v>2440</v>
      </c>
      <c r="F337" s="22">
        <f>F338+F339+F340</f>
        <v>0</v>
      </c>
      <c r="G337" s="22">
        <f>G338+G339+G340</f>
        <v>0</v>
      </c>
      <c r="H337" s="22">
        <f>H338+H339+H340</f>
        <v>2440</v>
      </c>
      <c r="I337" s="22">
        <f>I338+I339+I340</f>
        <v>0</v>
      </c>
      <c r="J337" s="38" t="s">
        <v>665</v>
      </c>
      <c r="K337" s="38" t="s">
        <v>122</v>
      </c>
      <c r="L337" s="38"/>
    </row>
    <row r="338" spans="1:12" s="21" customFormat="1" ht="30.75" customHeight="1">
      <c r="A338" s="73"/>
      <c r="B338" s="52"/>
      <c r="C338" s="38"/>
      <c r="D338" s="26">
        <v>2018</v>
      </c>
      <c r="E338" s="22">
        <f>F338+G338+H338+I338</f>
        <v>40</v>
      </c>
      <c r="F338" s="22">
        <v>0</v>
      </c>
      <c r="G338" s="22">
        <v>0</v>
      </c>
      <c r="H338" s="22">
        <v>40</v>
      </c>
      <c r="I338" s="22">
        <v>0</v>
      </c>
      <c r="J338" s="38"/>
      <c r="K338" s="38"/>
      <c r="L338" s="38"/>
    </row>
    <row r="339" spans="1:12" s="21" customFormat="1" ht="30.75" customHeight="1">
      <c r="A339" s="73"/>
      <c r="B339" s="52"/>
      <c r="C339" s="38"/>
      <c r="D339" s="26">
        <v>2019</v>
      </c>
      <c r="E339" s="22">
        <f>F339+G339+H339+I339</f>
        <v>2400</v>
      </c>
      <c r="F339" s="22">
        <v>0</v>
      </c>
      <c r="G339" s="22">
        <v>0</v>
      </c>
      <c r="H339" s="22">
        <v>2400</v>
      </c>
      <c r="I339" s="22">
        <v>0</v>
      </c>
      <c r="J339" s="38"/>
      <c r="K339" s="38"/>
      <c r="L339" s="38"/>
    </row>
    <row r="340" spans="1:12" s="21" customFormat="1" ht="179.25" customHeight="1">
      <c r="A340" s="73"/>
      <c r="B340" s="52"/>
      <c r="C340" s="38"/>
      <c r="D340" s="26">
        <v>2020</v>
      </c>
      <c r="E340" s="22">
        <f>F340+G340+H340+I340</f>
        <v>0</v>
      </c>
      <c r="F340" s="22">
        <v>0</v>
      </c>
      <c r="G340" s="22">
        <v>0</v>
      </c>
      <c r="H340" s="22">
        <v>0</v>
      </c>
      <c r="I340" s="22">
        <v>0</v>
      </c>
      <c r="J340" s="38"/>
      <c r="K340" s="38"/>
      <c r="L340" s="38"/>
    </row>
    <row r="341" spans="1:12" s="21" customFormat="1" ht="30.75" customHeight="1">
      <c r="A341" s="73" t="s">
        <v>125</v>
      </c>
      <c r="B341" s="52" t="s">
        <v>126</v>
      </c>
      <c r="C341" s="38" t="s">
        <v>127</v>
      </c>
      <c r="D341" s="29" t="s">
        <v>1</v>
      </c>
      <c r="E341" s="22">
        <f>E342+E343+E344</f>
        <v>1927.9</v>
      </c>
      <c r="F341" s="22">
        <f>F342+F343+F344</f>
        <v>0</v>
      </c>
      <c r="G341" s="22">
        <f>G342+G343+G344</f>
        <v>0</v>
      </c>
      <c r="H341" s="22">
        <f>H342+H343+H344</f>
        <v>1927.9</v>
      </c>
      <c r="I341" s="22">
        <f>I342+I343+I344</f>
        <v>0</v>
      </c>
      <c r="J341" s="38" t="s">
        <v>701</v>
      </c>
      <c r="K341" s="38" t="s">
        <v>128</v>
      </c>
      <c r="L341" s="38"/>
    </row>
    <row r="342" spans="1:12" s="21" customFormat="1" ht="30.75" customHeight="1">
      <c r="A342" s="73"/>
      <c r="B342" s="52"/>
      <c r="C342" s="38"/>
      <c r="D342" s="26">
        <v>2018</v>
      </c>
      <c r="E342" s="22">
        <f>F342+G342+H342+I342</f>
        <v>1927.9</v>
      </c>
      <c r="F342" s="22">
        <v>0</v>
      </c>
      <c r="G342" s="22">
        <v>0</v>
      </c>
      <c r="H342" s="22">
        <v>1927.9</v>
      </c>
      <c r="I342" s="22">
        <v>0</v>
      </c>
      <c r="J342" s="38"/>
      <c r="K342" s="38"/>
      <c r="L342" s="38"/>
    </row>
    <row r="343" spans="1:12" s="21" customFormat="1" ht="30.75" customHeight="1">
      <c r="A343" s="73"/>
      <c r="B343" s="52"/>
      <c r="C343" s="38"/>
      <c r="D343" s="26">
        <v>2019</v>
      </c>
      <c r="E343" s="22">
        <f>F343+G343+H343+I343</f>
        <v>0</v>
      </c>
      <c r="F343" s="22">
        <v>0</v>
      </c>
      <c r="G343" s="22">
        <v>0</v>
      </c>
      <c r="H343" s="22">
        <v>0</v>
      </c>
      <c r="I343" s="22">
        <v>0</v>
      </c>
      <c r="J343" s="38"/>
      <c r="K343" s="38"/>
      <c r="L343" s="38"/>
    </row>
    <row r="344" spans="1:12" s="21" customFormat="1" ht="156.75" customHeight="1">
      <c r="A344" s="73"/>
      <c r="B344" s="52"/>
      <c r="C344" s="38"/>
      <c r="D344" s="26">
        <v>2020</v>
      </c>
      <c r="E344" s="22">
        <f>F344+G344+H344+I344</f>
        <v>0</v>
      </c>
      <c r="F344" s="22">
        <v>0</v>
      </c>
      <c r="G344" s="22">
        <v>0</v>
      </c>
      <c r="H344" s="22">
        <v>0</v>
      </c>
      <c r="I344" s="22">
        <v>0</v>
      </c>
      <c r="J344" s="38"/>
      <c r="K344" s="38"/>
      <c r="L344" s="38"/>
    </row>
    <row r="345" spans="1:12" s="21" customFormat="1" ht="30.75" customHeight="1">
      <c r="A345" s="73" t="s">
        <v>129</v>
      </c>
      <c r="B345" s="52" t="s">
        <v>130</v>
      </c>
      <c r="C345" s="38" t="s">
        <v>127</v>
      </c>
      <c r="D345" s="29" t="s">
        <v>1</v>
      </c>
      <c r="E345" s="22">
        <f>E346+E347+E348</f>
        <v>2768.3</v>
      </c>
      <c r="F345" s="22">
        <f>F346+F347+F348</f>
        <v>0</v>
      </c>
      <c r="G345" s="22">
        <f>G346+G347+G348</f>
        <v>0</v>
      </c>
      <c r="H345" s="22">
        <f>H346+H347+H348</f>
        <v>2768.3</v>
      </c>
      <c r="I345" s="22">
        <f>I346+I347+I348</f>
        <v>0</v>
      </c>
      <c r="J345" s="38" t="s">
        <v>701</v>
      </c>
      <c r="K345" s="38" t="s">
        <v>128</v>
      </c>
      <c r="L345" s="38"/>
    </row>
    <row r="346" spans="1:12" s="21" customFormat="1" ht="30.75" customHeight="1">
      <c r="A346" s="73"/>
      <c r="B346" s="52"/>
      <c r="C346" s="38"/>
      <c r="D346" s="26">
        <v>2018</v>
      </c>
      <c r="E346" s="22">
        <f>F346+G346+H346+I346</f>
        <v>0</v>
      </c>
      <c r="F346" s="22">
        <v>0</v>
      </c>
      <c r="G346" s="22">
        <v>0</v>
      </c>
      <c r="H346" s="22">
        <v>0</v>
      </c>
      <c r="I346" s="22">
        <v>0</v>
      </c>
      <c r="J346" s="38"/>
      <c r="K346" s="38"/>
      <c r="L346" s="38"/>
    </row>
    <row r="347" spans="1:12" s="21" customFormat="1" ht="30.75" customHeight="1">
      <c r="A347" s="73"/>
      <c r="B347" s="52"/>
      <c r="C347" s="38"/>
      <c r="D347" s="26">
        <v>2019</v>
      </c>
      <c r="E347" s="22">
        <f>F347+G347+H347+I347</f>
        <v>2768.3</v>
      </c>
      <c r="F347" s="22">
        <v>0</v>
      </c>
      <c r="G347" s="22">
        <v>0</v>
      </c>
      <c r="H347" s="22">
        <v>2768.3</v>
      </c>
      <c r="I347" s="22">
        <v>0</v>
      </c>
      <c r="J347" s="38"/>
      <c r="K347" s="38"/>
      <c r="L347" s="38"/>
    </row>
    <row r="348" spans="1:12" s="21" customFormat="1" ht="155.25" customHeight="1">
      <c r="A348" s="73"/>
      <c r="B348" s="52"/>
      <c r="C348" s="38"/>
      <c r="D348" s="26">
        <v>2020</v>
      </c>
      <c r="E348" s="22">
        <f>F348+G348+H348+I348</f>
        <v>0</v>
      </c>
      <c r="F348" s="22">
        <v>0</v>
      </c>
      <c r="G348" s="22">
        <v>0</v>
      </c>
      <c r="H348" s="22">
        <v>0</v>
      </c>
      <c r="I348" s="22">
        <v>0</v>
      </c>
      <c r="J348" s="38"/>
      <c r="K348" s="38"/>
      <c r="L348" s="38"/>
    </row>
    <row r="349" spans="1:12" s="21" customFormat="1" ht="30.75" customHeight="1">
      <c r="A349" s="73" t="s">
        <v>131</v>
      </c>
      <c r="B349" s="52" t="s">
        <v>132</v>
      </c>
      <c r="C349" s="38" t="s">
        <v>133</v>
      </c>
      <c r="D349" s="29" t="s">
        <v>1</v>
      </c>
      <c r="E349" s="22">
        <f>E350+E351+E352</f>
        <v>2469.4</v>
      </c>
      <c r="F349" s="22">
        <f>F350+F351+F352</f>
        <v>1975.6</v>
      </c>
      <c r="G349" s="22">
        <f>G350+G351+G352</f>
        <v>246.9</v>
      </c>
      <c r="H349" s="22">
        <f>H350+H351+H352</f>
        <v>246.9</v>
      </c>
      <c r="I349" s="22">
        <f>I350+I351+I352</f>
        <v>0</v>
      </c>
      <c r="J349" s="38" t="s">
        <v>599</v>
      </c>
      <c r="K349" s="38" t="s">
        <v>269</v>
      </c>
      <c r="L349" s="38"/>
    </row>
    <row r="350" spans="1:12" s="21" customFormat="1" ht="30.75" customHeight="1">
      <c r="A350" s="73"/>
      <c r="B350" s="52"/>
      <c r="C350" s="38"/>
      <c r="D350" s="26">
        <v>2018</v>
      </c>
      <c r="E350" s="22">
        <f>F350+G350+H350+I350</f>
        <v>2469.4</v>
      </c>
      <c r="F350" s="22">
        <v>1975.6</v>
      </c>
      <c r="G350" s="22">
        <v>246.9</v>
      </c>
      <c r="H350" s="22">
        <v>246.9</v>
      </c>
      <c r="I350" s="22">
        <v>0</v>
      </c>
      <c r="J350" s="38"/>
      <c r="K350" s="38"/>
      <c r="L350" s="38"/>
    </row>
    <row r="351" spans="1:12" s="21" customFormat="1" ht="30.75" customHeight="1">
      <c r="A351" s="73"/>
      <c r="B351" s="52"/>
      <c r="C351" s="38"/>
      <c r="D351" s="26">
        <v>2019</v>
      </c>
      <c r="E351" s="22">
        <f>F351+G351+H351+I351</f>
        <v>0</v>
      </c>
      <c r="F351" s="22">
        <v>0</v>
      </c>
      <c r="G351" s="22">
        <v>0</v>
      </c>
      <c r="H351" s="22">
        <v>0</v>
      </c>
      <c r="I351" s="22">
        <v>0</v>
      </c>
      <c r="J351" s="38"/>
      <c r="K351" s="38"/>
      <c r="L351" s="38"/>
    </row>
    <row r="352" spans="1:12" s="21" customFormat="1" ht="180.75" customHeight="1">
      <c r="A352" s="73"/>
      <c r="B352" s="52"/>
      <c r="C352" s="38"/>
      <c r="D352" s="26">
        <v>2020</v>
      </c>
      <c r="E352" s="22">
        <f>F352+G352+H352+I352</f>
        <v>0</v>
      </c>
      <c r="F352" s="22">
        <v>0</v>
      </c>
      <c r="G352" s="22">
        <v>0</v>
      </c>
      <c r="H352" s="22">
        <v>0</v>
      </c>
      <c r="I352" s="22">
        <v>0</v>
      </c>
      <c r="J352" s="38"/>
      <c r="K352" s="38"/>
      <c r="L352" s="38"/>
    </row>
    <row r="353" spans="1:12" s="21" customFormat="1" ht="30.75" customHeight="1">
      <c r="A353" s="73" t="s">
        <v>134</v>
      </c>
      <c r="B353" s="52" t="s">
        <v>135</v>
      </c>
      <c r="C353" s="38" t="s">
        <v>136</v>
      </c>
      <c r="D353" s="29" t="s">
        <v>1</v>
      </c>
      <c r="E353" s="22">
        <f>E354+E355+E356</f>
        <v>1100</v>
      </c>
      <c r="F353" s="22">
        <f>F354+F355+F356</f>
        <v>0</v>
      </c>
      <c r="G353" s="22">
        <f>G354+G355+G356</f>
        <v>900</v>
      </c>
      <c r="H353" s="22">
        <f>H354+H355+H356</f>
        <v>200</v>
      </c>
      <c r="I353" s="22">
        <f>I354+I355+I356</f>
        <v>0</v>
      </c>
      <c r="J353" s="38" t="s">
        <v>600</v>
      </c>
      <c r="K353" s="38" t="s">
        <v>137</v>
      </c>
      <c r="L353" s="38"/>
    </row>
    <row r="354" spans="1:12" s="21" customFormat="1" ht="30.75" customHeight="1">
      <c r="A354" s="73"/>
      <c r="B354" s="52"/>
      <c r="C354" s="38"/>
      <c r="D354" s="26">
        <v>2018</v>
      </c>
      <c r="E354" s="22">
        <f>F354+G354+H354+I354</f>
        <v>100</v>
      </c>
      <c r="F354" s="22">
        <v>0</v>
      </c>
      <c r="G354" s="22">
        <v>0</v>
      </c>
      <c r="H354" s="22">
        <v>100</v>
      </c>
      <c r="I354" s="22">
        <v>0</v>
      </c>
      <c r="J354" s="38"/>
      <c r="K354" s="38"/>
      <c r="L354" s="38"/>
    </row>
    <row r="355" spans="1:12" s="21" customFormat="1" ht="30.75" customHeight="1">
      <c r="A355" s="73"/>
      <c r="B355" s="52"/>
      <c r="C355" s="38"/>
      <c r="D355" s="26">
        <v>2019</v>
      </c>
      <c r="E355" s="22">
        <f>F355+G355+H355+I355</f>
        <v>1000</v>
      </c>
      <c r="F355" s="22">
        <v>0</v>
      </c>
      <c r="G355" s="22">
        <v>900</v>
      </c>
      <c r="H355" s="22">
        <v>100</v>
      </c>
      <c r="I355" s="22">
        <v>0</v>
      </c>
      <c r="J355" s="38"/>
      <c r="K355" s="38"/>
      <c r="L355" s="38"/>
    </row>
    <row r="356" spans="1:12" s="21" customFormat="1" ht="222.75" customHeight="1">
      <c r="A356" s="73"/>
      <c r="B356" s="52"/>
      <c r="C356" s="38"/>
      <c r="D356" s="26">
        <v>2020</v>
      </c>
      <c r="E356" s="22">
        <f>F356+G356+H356+I356</f>
        <v>0</v>
      </c>
      <c r="F356" s="22">
        <v>0</v>
      </c>
      <c r="G356" s="22">
        <v>0</v>
      </c>
      <c r="H356" s="22">
        <v>0</v>
      </c>
      <c r="I356" s="22">
        <v>0</v>
      </c>
      <c r="J356" s="38"/>
      <c r="K356" s="38"/>
      <c r="L356" s="38"/>
    </row>
    <row r="357" spans="1:12" s="21" customFormat="1" ht="30.75" customHeight="1">
      <c r="A357" s="73" t="s">
        <v>138</v>
      </c>
      <c r="B357" s="52" t="s">
        <v>139</v>
      </c>
      <c r="C357" s="38" t="s">
        <v>67</v>
      </c>
      <c r="D357" s="29" t="s">
        <v>1</v>
      </c>
      <c r="E357" s="22">
        <f>E358+E359+E360</f>
        <v>8654.8</v>
      </c>
      <c r="F357" s="22">
        <f>F358+F359+F360</f>
        <v>6923.8</v>
      </c>
      <c r="G357" s="22">
        <f>G358+G359+G360</f>
        <v>865.5</v>
      </c>
      <c r="H357" s="22">
        <f>H358+H359+H360</f>
        <v>865.5</v>
      </c>
      <c r="I357" s="22">
        <f>I358+I359+I360</f>
        <v>0</v>
      </c>
      <c r="J357" s="38" t="s">
        <v>601</v>
      </c>
      <c r="K357" s="38" t="s">
        <v>270</v>
      </c>
      <c r="L357" s="38"/>
    </row>
    <row r="358" spans="1:12" s="21" customFormat="1" ht="30.75" customHeight="1">
      <c r="A358" s="73"/>
      <c r="B358" s="52"/>
      <c r="C358" s="38"/>
      <c r="D358" s="26">
        <v>2018</v>
      </c>
      <c r="E358" s="22">
        <f>F358+G358+H358+I358</f>
        <v>8654.8</v>
      </c>
      <c r="F358" s="22">
        <v>6923.8</v>
      </c>
      <c r="G358" s="22">
        <v>865.5</v>
      </c>
      <c r="H358" s="22">
        <v>865.5</v>
      </c>
      <c r="I358" s="22">
        <v>0</v>
      </c>
      <c r="J358" s="38"/>
      <c r="K358" s="38"/>
      <c r="L358" s="38"/>
    </row>
    <row r="359" spans="1:12" s="21" customFormat="1" ht="30.75" customHeight="1">
      <c r="A359" s="73"/>
      <c r="B359" s="52"/>
      <c r="C359" s="38"/>
      <c r="D359" s="26">
        <v>2019</v>
      </c>
      <c r="E359" s="22">
        <f>F359+G359+H359+I359</f>
        <v>0</v>
      </c>
      <c r="F359" s="22">
        <v>0</v>
      </c>
      <c r="G359" s="22">
        <v>0</v>
      </c>
      <c r="H359" s="22">
        <v>0</v>
      </c>
      <c r="I359" s="22">
        <v>0</v>
      </c>
      <c r="J359" s="38"/>
      <c r="K359" s="38"/>
      <c r="L359" s="38"/>
    </row>
    <row r="360" spans="1:12" s="21" customFormat="1" ht="237.75" customHeight="1">
      <c r="A360" s="73"/>
      <c r="B360" s="52"/>
      <c r="C360" s="38"/>
      <c r="D360" s="26">
        <v>2020</v>
      </c>
      <c r="E360" s="22">
        <f>F360+G360+H360+I360</f>
        <v>0</v>
      </c>
      <c r="F360" s="22">
        <v>0</v>
      </c>
      <c r="G360" s="22">
        <v>0</v>
      </c>
      <c r="H360" s="22">
        <v>0</v>
      </c>
      <c r="I360" s="22">
        <v>0</v>
      </c>
      <c r="J360" s="38"/>
      <c r="K360" s="38"/>
      <c r="L360" s="38"/>
    </row>
    <row r="361" spans="1:12" s="21" customFormat="1" ht="30.75" customHeight="1">
      <c r="A361" s="73" t="s">
        <v>140</v>
      </c>
      <c r="B361" s="52" t="s">
        <v>141</v>
      </c>
      <c r="C361" s="38" t="s">
        <v>142</v>
      </c>
      <c r="D361" s="29" t="s">
        <v>1</v>
      </c>
      <c r="E361" s="22">
        <f>E362+E363+E364</f>
        <v>10000</v>
      </c>
      <c r="F361" s="22">
        <f>F362+F363+F364</f>
        <v>0</v>
      </c>
      <c r="G361" s="22">
        <f>G362+G363+G364</f>
        <v>9000</v>
      </c>
      <c r="H361" s="22">
        <f>H362+H363+H364</f>
        <v>1000</v>
      </c>
      <c r="I361" s="22">
        <f>I362+I363+I364</f>
        <v>0</v>
      </c>
      <c r="J361" s="38" t="s">
        <v>602</v>
      </c>
      <c r="K361" s="38" t="s">
        <v>271</v>
      </c>
      <c r="L361" s="38"/>
    </row>
    <row r="362" spans="1:12" s="21" customFormat="1" ht="30.75" customHeight="1">
      <c r="A362" s="73"/>
      <c r="B362" s="52"/>
      <c r="C362" s="38"/>
      <c r="D362" s="26">
        <v>2018</v>
      </c>
      <c r="E362" s="22">
        <f>F362+G362+H362+I362</f>
        <v>0</v>
      </c>
      <c r="F362" s="22">
        <v>0</v>
      </c>
      <c r="G362" s="22">
        <v>0</v>
      </c>
      <c r="H362" s="22">
        <v>0</v>
      </c>
      <c r="I362" s="22">
        <v>0</v>
      </c>
      <c r="J362" s="38"/>
      <c r="K362" s="38"/>
      <c r="L362" s="38"/>
    </row>
    <row r="363" spans="1:12" s="21" customFormat="1" ht="30.75" customHeight="1">
      <c r="A363" s="73"/>
      <c r="B363" s="52"/>
      <c r="C363" s="38"/>
      <c r="D363" s="26">
        <v>2019</v>
      </c>
      <c r="E363" s="22">
        <f>F363+G363+H363+I363</f>
        <v>10000</v>
      </c>
      <c r="F363" s="22">
        <v>0</v>
      </c>
      <c r="G363" s="22">
        <v>9000</v>
      </c>
      <c r="H363" s="22">
        <v>1000</v>
      </c>
      <c r="I363" s="22">
        <v>0</v>
      </c>
      <c r="J363" s="38"/>
      <c r="K363" s="38"/>
      <c r="L363" s="38"/>
    </row>
    <row r="364" spans="1:12" s="21" customFormat="1" ht="168.75" customHeight="1">
      <c r="A364" s="73"/>
      <c r="B364" s="52"/>
      <c r="C364" s="38"/>
      <c r="D364" s="26">
        <v>2020</v>
      </c>
      <c r="E364" s="22">
        <f>F364+G364+H364+I364</f>
        <v>0</v>
      </c>
      <c r="F364" s="22">
        <v>0</v>
      </c>
      <c r="G364" s="22">
        <v>0</v>
      </c>
      <c r="H364" s="22">
        <v>0</v>
      </c>
      <c r="I364" s="22">
        <v>0</v>
      </c>
      <c r="J364" s="38"/>
      <c r="K364" s="38"/>
      <c r="L364" s="38"/>
    </row>
    <row r="365" spans="1:12" s="21" customFormat="1" ht="30.75" customHeight="1">
      <c r="A365" s="73" t="s">
        <v>143</v>
      </c>
      <c r="B365" s="52" t="s">
        <v>144</v>
      </c>
      <c r="C365" s="38" t="s">
        <v>145</v>
      </c>
      <c r="D365" s="29" t="s">
        <v>1</v>
      </c>
      <c r="E365" s="22">
        <f>E366+E367+E368</f>
        <v>224</v>
      </c>
      <c r="F365" s="22">
        <f>F366+F367+F368</f>
        <v>0</v>
      </c>
      <c r="G365" s="22">
        <f>G366+G367+G368</f>
        <v>0</v>
      </c>
      <c r="H365" s="22">
        <f>H366+H367+H368</f>
        <v>224</v>
      </c>
      <c r="I365" s="22">
        <f>I366+I367+I368</f>
        <v>0</v>
      </c>
      <c r="J365" s="38" t="s">
        <v>603</v>
      </c>
      <c r="K365" s="38" t="s">
        <v>146</v>
      </c>
      <c r="L365" s="38"/>
    </row>
    <row r="366" spans="1:12" s="21" customFormat="1" ht="30.75" customHeight="1">
      <c r="A366" s="73"/>
      <c r="B366" s="52"/>
      <c r="C366" s="38"/>
      <c r="D366" s="26">
        <v>2018</v>
      </c>
      <c r="E366" s="22">
        <f>F366+G366+H366+I366</f>
        <v>224</v>
      </c>
      <c r="F366" s="22">
        <v>0</v>
      </c>
      <c r="G366" s="22">
        <v>0</v>
      </c>
      <c r="H366" s="22">
        <v>224</v>
      </c>
      <c r="I366" s="22">
        <v>0</v>
      </c>
      <c r="J366" s="38"/>
      <c r="K366" s="38"/>
      <c r="L366" s="38"/>
    </row>
    <row r="367" spans="1:12" s="21" customFormat="1" ht="30.75" customHeight="1">
      <c r="A367" s="73"/>
      <c r="B367" s="52"/>
      <c r="C367" s="38"/>
      <c r="D367" s="26">
        <v>2019</v>
      </c>
      <c r="E367" s="22">
        <f>F367+G367+H367+I367</f>
        <v>0</v>
      </c>
      <c r="F367" s="22">
        <v>0</v>
      </c>
      <c r="G367" s="22">
        <v>0</v>
      </c>
      <c r="H367" s="22">
        <v>0</v>
      </c>
      <c r="I367" s="22">
        <v>0</v>
      </c>
      <c r="J367" s="38"/>
      <c r="K367" s="38"/>
      <c r="L367" s="38"/>
    </row>
    <row r="368" spans="1:12" s="21" customFormat="1" ht="401.25" customHeight="1">
      <c r="A368" s="73"/>
      <c r="B368" s="52"/>
      <c r="C368" s="38"/>
      <c r="D368" s="26">
        <v>2020</v>
      </c>
      <c r="E368" s="22">
        <f>F368+G368+H368+I368</f>
        <v>0</v>
      </c>
      <c r="F368" s="22">
        <v>0</v>
      </c>
      <c r="G368" s="22">
        <v>0</v>
      </c>
      <c r="H368" s="22">
        <v>0</v>
      </c>
      <c r="I368" s="22">
        <v>0</v>
      </c>
      <c r="J368" s="38"/>
      <c r="K368" s="38"/>
      <c r="L368" s="38"/>
    </row>
    <row r="369" spans="1:12" s="21" customFormat="1" ht="30.75" customHeight="1">
      <c r="A369" s="73" t="s">
        <v>147</v>
      </c>
      <c r="B369" s="52" t="s">
        <v>148</v>
      </c>
      <c r="C369" s="38" t="s">
        <v>145</v>
      </c>
      <c r="D369" s="29" t="s">
        <v>1</v>
      </c>
      <c r="E369" s="22">
        <f>E370+E371+E372</f>
        <v>3370</v>
      </c>
      <c r="F369" s="22">
        <f>F370+F371+F372</f>
        <v>0</v>
      </c>
      <c r="G369" s="22">
        <f>G370+G371+G372</f>
        <v>3064</v>
      </c>
      <c r="H369" s="22">
        <f>H370+H371+H372</f>
        <v>306</v>
      </c>
      <c r="I369" s="22">
        <f>I370+I371+I372</f>
        <v>0</v>
      </c>
      <c r="J369" s="38" t="s">
        <v>603</v>
      </c>
      <c r="K369" s="32" t="s">
        <v>524</v>
      </c>
      <c r="L369" s="38"/>
    </row>
    <row r="370" spans="1:12" s="21" customFormat="1" ht="30.75" customHeight="1">
      <c r="A370" s="73"/>
      <c r="B370" s="52"/>
      <c r="C370" s="38"/>
      <c r="D370" s="26">
        <v>2018</v>
      </c>
      <c r="E370" s="22">
        <f>F370+G370+H370+I370</f>
        <v>3370</v>
      </c>
      <c r="F370" s="22">
        <v>0</v>
      </c>
      <c r="G370" s="22">
        <v>3064</v>
      </c>
      <c r="H370" s="22">
        <v>306</v>
      </c>
      <c r="I370" s="22">
        <v>0</v>
      </c>
      <c r="J370" s="38"/>
      <c r="K370" s="32"/>
      <c r="L370" s="38"/>
    </row>
    <row r="371" spans="1:12" s="21" customFormat="1" ht="30.75" customHeight="1">
      <c r="A371" s="73"/>
      <c r="B371" s="52"/>
      <c r="C371" s="38"/>
      <c r="D371" s="26">
        <v>2019</v>
      </c>
      <c r="E371" s="22">
        <f>F371+G371+H371+I371</f>
        <v>0</v>
      </c>
      <c r="F371" s="22">
        <v>0</v>
      </c>
      <c r="G371" s="22">
        <v>0</v>
      </c>
      <c r="H371" s="22">
        <v>0</v>
      </c>
      <c r="I371" s="22">
        <v>0</v>
      </c>
      <c r="J371" s="38"/>
      <c r="K371" s="32"/>
      <c r="L371" s="38"/>
    </row>
    <row r="372" spans="1:12" s="21" customFormat="1" ht="324.75" customHeight="1">
      <c r="A372" s="73"/>
      <c r="B372" s="52"/>
      <c r="C372" s="38"/>
      <c r="D372" s="26">
        <v>2020</v>
      </c>
      <c r="E372" s="22">
        <f>F372+G372+H372+I372</f>
        <v>0</v>
      </c>
      <c r="F372" s="22">
        <v>0</v>
      </c>
      <c r="G372" s="22">
        <v>0</v>
      </c>
      <c r="H372" s="22">
        <v>0</v>
      </c>
      <c r="I372" s="22">
        <v>0</v>
      </c>
      <c r="J372" s="38"/>
      <c r="K372" s="32"/>
      <c r="L372" s="38"/>
    </row>
    <row r="373" spans="1:12" s="21" customFormat="1" ht="30.75" customHeight="1">
      <c r="A373" s="30" t="s">
        <v>183</v>
      </c>
      <c r="B373" s="31" t="s">
        <v>184</v>
      </c>
      <c r="C373" s="32" t="s">
        <v>188</v>
      </c>
      <c r="D373" s="10" t="s">
        <v>1</v>
      </c>
      <c r="E373" s="22">
        <f>E374+E375+E376</f>
        <v>100</v>
      </c>
      <c r="F373" s="22">
        <f>F374+F375+F376</f>
        <v>0</v>
      </c>
      <c r="G373" s="22">
        <f>G374+G375+G376</f>
        <v>0</v>
      </c>
      <c r="H373" s="22">
        <f>H374+H375+H376</f>
        <v>100</v>
      </c>
      <c r="I373" s="22">
        <f>I374+I375+I376</f>
        <v>0</v>
      </c>
      <c r="J373" s="32" t="s">
        <v>604</v>
      </c>
      <c r="K373" s="32" t="s">
        <v>185</v>
      </c>
      <c r="L373" s="32"/>
    </row>
    <row r="374" spans="1:12" s="21" customFormat="1" ht="30.75" customHeight="1">
      <c r="A374" s="30"/>
      <c r="B374" s="31"/>
      <c r="C374" s="32"/>
      <c r="D374" s="11">
        <v>2018</v>
      </c>
      <c r="E374" s="22">
        <f>F374+G374+H374+I374</f>
        <v>100</v>
      </c>
      <c r="F374" s="12">
        <v>0</v>
      </c>
      <c r="G374" s="12">
        <v>0</v>
      </c>
      <c r="H374" s="12">
        <v>100</v>
      </c>
      <c r="I374" s="12">
        <v>0</v>
      </c>
      <c r="J374" s="32"/>
      <c r="K374" s="32"/>
      <c r="L374" s="32"/>
    </row>
    <row r="375" spans="1:12" s="21" customFormat="1" ht="30.75" customHeight="1">
      <c r="A375" s="30"/>
      <c r="B375" s="31"/>
      <c r="C375" s="32"/>
      <c r="D375" s="11">
        <v>2019</v>
      </c>
      <c r="E375" s="22">
        <f>F375+G375+H375+I375</f>
        <v>0</v>
      </c>
      <c r="F375" s="12">
        <v>0</v>
      </c>
      <c r="G375" s="12">
        <v>0</v>
      </c>
      <c r="H375" s="12">
        <v>0</v>
      </c>
      <c r="I375" s="12">
        <v>0</v>
      </c>
      <c r="J375" s="32"/>
      <c r="K375" s="32"/>
      <c r="L375" s="32"/>
    </row>
    <row r="376" spans="1:12" s="21" customFormat="1" ht="191.25" customHeight="1">
      <c r="A376" s="30"/>
      <c r="B376" s="31"/>
      <c r="C376" s="32"/>
      <c r="D376" s="11">
        <v>2020</v>
      </c>
      <c r="E376" s="22">
        <f>F376+G376+H376+I376</f>
        <v>0</v>
      </c>
      <c r="F376" s="12">
        <v>0</v>
      </c>
      <c r="G376" s="12">
        <v>0</v>
      </c>
      <c r="H376" s="12">
        <v>0</v>
      </c>
      <c r="I376" s="12">
        <v>0</v>
      </c>
      <c r="J376" s="32"/>
      <c r="K376" s="32"/>
      <c r="L376" s="32"/>
    </row>
    <row r="377" spans="1:12" s="21" customFormat="1" ht="30.75" customHeight="1">
      <c r="A377" s="30" t="s">
        <v>186</v>
      </c>
      <c r="B377" s="31" t="s">
        <v>187</v>
      </c>
      <c r="C377" s="32" t="s">
        <v>188</v>
      </c>
      <c r="D377" s="10" t="s">
        <v>1</v>
      </c>
      <c r="E377" s="22">
        <f>E378+E379+E380</f>
        <v>15000</v>
      </c>
      <c r="F377" s="22">
        <f>F378+F379+F380</f>
        <v>0</v>
      </c>
      <c r="G377" s="22">
        <f>G378+G379+G380</f>
        <v>13500</v>
      </c>
      <c r="H377" s="22">
        <f>H378+H379+H380</f>
        <v>1500</v>
      </c>
      <c r="I377" s="22">
        <f>I378+I379+I380</f>
        <v>0</v>
      </c>
      <c r="J377" s="32" t="s">
        <v>604</v>
      </c>
      <c r="K377" s="32" t="s">
        <v>272</v>
      </c>
      <c r="L377" s="32"/>
    </row>
    <row r="378" spans="1:12" s="21" customFormat="1" ht="30.75" customHeight="1">
      <c r="A378" s="30"/>
      <c r="B378" s="31"/>
      <c r="C378" s="32"/>
      <c r="D378" s="11">
        <v>2018</v>
      </c>
      <c r="E378" s="22">
        <f>F378+G378+H378+I378</f>
        <v>0</v>
      </c>
      <c r="F378" s="12">
        <v>0</v>
      </c>
      <c r="G378" s="12">
        <v>0</v>
      </c>
      <c r="H378" s="12">
        <v>0</v>
      </c>
      <c r="I378" s="12">
        <v>0</v>
      </c>
      <c r="J378" s="32"/>
      <c r="K378" s="32"/>
      <c r="L378" s="32"/>
    </row>
    <row r="379" spans="1:12" s="21" customFormat="1" ht="30.75" customHeight="1">
      <c r="A379" s="30"/>
      <c r="B379" s="31"/>
      <c r="C379" s="32"/>
      <c r="D379" s="11">
        <v>2019</v>
      </c>
      <c r="E379" s="22">
        <f>F379+G379+H379+I379</f>
        <v>15000</v>
      </c>
      <c r="F379" s="12">
        <v>0</v>
      </c>
      <c r="G379" s="12">
        <v>13500</v>
      </c>
      <c r="H379" s="12">
        <v>1500</v>
      </c>
      <c r="I379" s="12">
        <v>0</v>
      </c>
      <c r="J379" s="32"/>
      <c r="K379" s="32"/>
      <c r="L379" s="32"/>
    </row>
    <row r="380" spans="1:12" s="21" customFormat="1" ht="176.25" customHeight="1">
      <c r="A380" s="30"/>
      <c r="B380" s="31"/>
      <c r="C380" s="32"/>
      <c r="D380" s="11">
        <v>2020</v>
      </c>
      <c r="E380" s="22">
        <f>F380+G380+H380+I380</f>
        <v>0</v>
      </c>
      <c r="F380" s="12">
        <v>0</v>
      </c>
      <c r="G380" s="12">
        <v>0</v>
      </c>
      <c r="H380" s="12">
        <v>0</v>
      </c>
      <c r="I380" s="12">
        <v>0</v>
      </c>
      <c r="J380" s="32"/>
      <c r="K380" s="32"/>
      <c r="L380" s="32"/>
    </row>
    <row r="381" spans="1:12" ht="33" customHeight="1">
      <c r="A381" s="33" t="s">
        <v>28</v>
      </c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5"/>
    </row>
    <row r="382" spans="1:12" ht="30" customHeight="1">
      <c r="A382" s="54"/>
      <c r="B382" s="36" t="s">
        <v>23</v>
      </c>
      <c r="C382" s="32"/>
      <c r="D382" s="8" t="s">
        <v>1</v>
      </c>
      <c r="E382" s="7">
        <f>F382+G382+H382+I382</f>
        <v>14991.000000000002</v>
      </c>
      <c r="F382" s="7">
        <f>F385+F384+F383</f>
        <v>0</v>
      </c>
      <c r="G382" s="7">
        <f>G385+G384+G383</f>
        <v>0</v>
      </c>
      <c r="H382" s="7">
        <f>H385+H384+H383</f>
        <v>14991.000000000002</v>
      </c>
      <c r="I382" s="7">
        <f>I385+I384+I383</f>
        <v>0</v>
      </c>
      <c r="J382" s="32"/>
      <c r="K382" s="32"/>
      <c r="L382" s="32"/>
    </row>
    <row r="383" spans="1:12" ht="30" customHeight="1">
      <c r="A383" s="54"/>
      <c r="B383" s="36"/>
      <c r="C383" s="32"/>
      <c r="D383" s="5">
        <v>2018</v>
      </c>
      <c r="E383" s="7">
        <f>F383+G383+H383+I383</f>
        <v>7107.000000000001</v>
      </c>
      <c r="F383" s="7">
        <f aca="true" t="shared" si="16" ref="F383:I385">F387+F391+F395+F399+F403+F407+F411+F415+F419</f>
        <v>0</v>
      </c>
      <c r="G383" s="7">
        <f t="shared" si="16"/>
        <v>0</v>
      </c>
      <c r="H383" s="7">
        <f t="shared" si="16"/>
        <v>7107.000000000001</v>
      </c>
      <c r="I383" s="7">
        <f t="shared" si="16"/>
        <v>0</v>
      </c>
      <c r="J383" s="32"/>
      <c r="K383" s="32"/>
      <c r="L383" s="32"/>
    </row>
    <row r="384" spans="1:12" ht="30" customHeight="1">
      <c r="A384" s="54"/>
      <c r="B384" s="36"/>
      <c r="C384" s="32"/>
      <c r="D384" s="5">
        <v>2019</v>
      </c>
      <c r="E384" s="7">
        <f>F384+G384+H384+I384</f>
        <v>6777.000000000001</v>
      </c>
      <c r="F384" s="7">
        <f t="shared" si="16"/>
        <v>0</v>
      </c>
      <c r="G384" s="7">
        <f t="shared" si="16"/>
        <v>0</v>
      </c>
      <c r="H384" s="7">
        <f t="shared" si="16"/>
        <v>6777.000000000001</v>
      </c>
      <c r="I384" s="7">
        <f t="shared" si="16"/>
        <v>0</v>
      </c>
      <c r="J384" s="32"/>
      <c r="K384" s="32"/>
      <c r="L384" s="32"/>
    </row>
    <row r="385" spans="1:12" ht="30" customHeight="1">
      <c r="A385" s="54"/>
      <c r="B385" s="36"/>
      <c r="C385" s="32"/>
      <c r="D385" s="5">
        <v>2020</v>
      </c>
      <c r="E385" s="7">
        <f>F385+G385+H385+I385</f>
        <v>1107</v>
      </c>
      <c r="F385" s="7">
        <f t="shared" si="16"/>
        <v>0</v>
      </c>
      <c r="G385" s="7">
        <f t="shared" si="16"/>
        <v>0</v>
      </c>
      <c r="H385" s="7">
        <f t="shared" si="16"/>
        <v>1107</v>
      </c>
      <c r="I385" s="7">
        <f t="shared" si="16"/>
        <v>0</v>
      </c>
      <c r="J385" s="32"/>
      <c r="K385" s="32"/>
      <c r="L385" s="32"/>
    </row>
    <row r="386" spans="1:12" ht="30" customHeight="1">
      <c r="A386" s="30" t="s">
        <v>10</v>
      </c>
      <c r="B386" s="31" t="s">
        <v>666</v>
      </c>
      <c r="C386" s="32" t="s">
        <v>286</v>
      </c>
      <c r="D386" s="10" t="s">
        <v>1</v>
      </c>
      <c r="E386" s="22">
        <f>E387+E388+E389</f>
        <v>435</v>
      </c>
      <c r="F386" s="22">
        <f>F387+F388+F389</f>
        <v>0</v>
      </c>
      <c r="G386" s="22">
        <f>G387+G388+G389</f>
        <v>0</v>
      </c>
      <c r="H386" s="22">
        <f>H387+H388+H389</f>
        <v>435</v>
      </c>
      <c r="I386" s="22">
        <f>I387+I388+I389</f>
        <v>0</v>
      </c>
      <c r="J386" s="32" t="s">
        <v>259</v>
      </c>
      <c r="K386" s="32" t="s">
        <v>149</v>
      </c>
      <c r="L386" s="32"/>
    </row>
    <row r="387" spans="1:12" ht="30" customHeight="1">
      <c r="A387" s="30"/>
      <c r="B387" s="31"/>
      <c r="C387" s="32"/>
      <c r="D387" s="11">
        <v>2018</v>
      </c>
      <c r="E387" s="22">
        <f>F387+G387+H387+I387</f>
        <v>145</v>
      </c>
      <c r="F387" s="12">
        <v>0</v>
      </c>
      <c r="G387" s="12">
        <v>0</v>
      </c>
      <c r="H387" s="12">
        <v>145</v>
      </c>
      <c r="I387" s="12">
        <v>0</v>
      </c>
      <c r="J387" s="32"/>
      <c r="K387" s="32"/>
      <c r="L387" s="32"/>
    </row>
    <row r="388" spans="1:12" ht="30" customHeight="1">
      <c r="A388" s="30"/>
      <c r="B388" s="31"/>
      <c r="C388" s="32"/>
      <c r="D388" s="11">
        <v>2019</v>
      </c>
      <c r="E388" s="22">
        <f>F388+G388+H388+I388</f>
        <v>145</v>
      </c>
      <c r="F388" s="12">
        <v>0</v>
      </c>
      <c r="G388" s="12">
        <v>0</v>
      </c>
      <c r="H388" s="12">
        <v>145</v>
      </c>
      <c r="I388" s="12">
        <v>0</v>
      </c>
      <c r="J388" s="32"/>
      <c r="K388" s="32"/>
      <c r="L388" s="32"/>
    </row>
    <row r="389" spans="1:12" ht="162" customHeight="1">
      <c r="A389" s="30"/>
      <c r="B389" s="31"/>
      <c r="C389" s="32"/>
      <c r="D389" s="11">
        <v>2020</v>
      </c>
      <c r="E389" s="22">
        <f>F389+G389+H389+I389</f>
        <v>145</v>
      </c>
      <c r="F389" s="12">
        <v>0</v>
      </c>
      <c r="G389" s="12">
        <v>0</v>
      </c>
      <c r="H389" s="12">
        <v>145</v>
      </c>
      <c r="I389" s="12">
        <v>0</v>
      </c>
      <c r="J389" s="32"/>
      <c r="K389" s="32"/>
      <c r="L389" s="32"/>
    </row>
    <row r="390" spans="1:12" ht="30" customHeight="1">
      <c r="A390" s="30" t="s">
        <v>27</v>
      </c>
      <c r="B390" s="31" t="s">
        <v>150</v>
      </c>
      <c r="C390" s="32" t="s">
        <v>286</v>
      </c>
      <c r="D390" s="10" t="s">
        <v>1</v>
      </c>
      <c r="E390" s="22">
        <f>E391+E392+E393</f>
        <v>858</v>
      </c>
      <c r="F390" s="22">
        <f>F391+F392+F393</f>
        <v>0</v>
      </c>
      <c r="G390" s="22">
        <f>G391+G392+G393</f>
        <v>0</v>
      </c>
      <c r="H390" s="22">
        <f>H391+H392+H393</f>
        <v>858</v>
      </c>
      <c r="I390" s="22">
        <f>I391+I392+I393</f>
        <v>0</v>
      </c>
      <c r="J390" s="32" t="s">
        <v>259</v>
      </c>
      <c r="K390" s="32" t="s">
        <v>149</v>
      </c>
      <c r="L390" s="32"/>
    </row>
    <row r="391" spans="1:12" ht="30" customHeight="1">
      <c r="A391" s="30"/>
      <c r="B391" s="31"/>
      <c r="C391" s="32"/>
      <c r="D391" s="11">
        <v>2018</v>
      </c>
      <c r="E391" s="22">
        <f>F391+G391+H391+I391</f>
        <v>286</v>
      </c>
      <c r="F391" s="12">
        <v>0</v>
      </c>
      <c r="G391" s="12">
        <v>0</v>
      </c>
      <c r="H391" s="12">
        <v>286</v>
      </c>
      <c r="I391" s="12">
        <v>0</v>
      </c>
      <c r="J391" s="32"/>
      <c r="K391" s="32"/>
      <c r="L391" s="32"/>
    </row>
    <row r="392" spans="1:12" ht="30" customHeight="1">
      <c r="A392" s="30"/>
      <c r="B392" s="31"/>
      <c r="C392" s="32"/>
      <c r="D392" s="11">
        <v>2019</v>
      </c>
      <c r="E392" s="22">
        <f>F392+G392+H392+I392</f>
        <v>286</v>
      </c>
      <c r="F392" s="12">
        <v>0</v>
      </c>
      <c r="G392" s="12">
        <v>0</v>
      </c>
      <c r="H392" s="12">
        <v>286</v>
      </c>
      <c r="I392" s="12">
        <v>0</v>
      </c>
      <c r="J392" s="32"/>
      <c r="K392" s="32"/>
      <c r="L392" s="32"/>
    </row>
    <row r="393" spans="1:12" ht="85.5" customHeight="1">
      <c r="A393" s="30"/>
      <c r="B393" s="31"/>
      <c r="C393" s="32"/>
      <c r="D393" s="11">
        <v>2020</v>
      </c>
      <c r="E393" s="22">
        <f>F393+G393+H393+I393</f>
        <v>286</v>
      </c>
      <c r="F393" s="12">
        <v>0</v>
      </c>
      <c r="G393" s="12">
        <v>0</v>
      </c>
      <c r="H393" s="12">
        <v>286</v>
      </c>
      <c r="I393" s="12">
        <v>0</v>
      </c>
      <c r="J393" s="32"/>
      <c r="K393" s="32"/>
      <c r="L393" s="32"/>
    </row>
    <row r="394" spans="1:12" ht="30" customHeight="1">
      <c r="A394" s="30" t="s">
        <v>151</v>
      </c>
      <c r="B394" s="31" t="s">
        <v>152</v>
      </c>
      <c r="C394" s="32" t="s">
        <v>286</v>
      </c>
      <c r="D394" s="10" t="s">
        <v>1</v>
      </c>
      <c r="E394" s="22">
        <f>E395+E396+E397</f>
        <v>12180</v>
      </c>
      <c r="F394" s="22">
        <f>F395+F396+F397</f>
        <v>0</v>
      </c>
      <c r="G394" s="22">
        <f>G395+G396+G397</f>
        <v>0</v>
      </c>
      <c r="H394" s="22">
        <f>H395+H396+H397</f>
        <v>12180</v>
      </c>
      <c r="I394" s="22">
        <f>I395+I396+I397</f>
        <v>0</v>
      </c>
      <c r="J394" s="32" t="s">
        <v>259</v>
      </c>
      <c r="K394" s="32" t="s">
        <v>149</v>
      </c>
      <c r="L394" s="32"/>
    </row>
    <row r="395" spans="1:12" ht="30" customHeight="1">
      <c r="A395" s="30"/>
      <c r="B395" s="31"/>
      <c r="C395" s="32"/>
      <c r="D395" s="11">
        <v>2018</v>
      </c>
      <c r="E395" s="22">
        <f>F395+G395+H395+I395</f>
        <v>6170</v>
      </c>
      <c r="F395" s="12">
        <v>0</v>
      </c>
      <c r="G395" s="12">
        <v>0</v>
      </c>
      <c r="H395" s="12">
        <v>6170</v>
      </c>
      <c r="I395" s="12">
        <v>0</v>
      </c>
      <c r="J395" s="32"/>
      <c r="K395" s="32"/>
      <c r="L395" s="32"/>
    </row>
    <row r="396" spans="1:12" ht="30" customHeight="1">
      <c r="A396" s="30"/>
      <c r="B396" s="31"/>
      <c r="C396" s="32"/>
      <c r="D396" s="11">
        <v>2019</v>
      </c>
      <c r="E396" s="22">
        <f>F396+G396+H396+I396</f>
        <v>5840</v>
      </c>
      <c r="F396" s="12">
        <v>0</v>
      </c>
      <c r="G396" s="12">
        <v>0</v>
      </c>
      <c r="H396" s="12">
        <v>5840</v>
      </c>
      <c r="I396" s="12">
        <v>0</v>
      </c>
      <c r="J396" s="32"/>
      <c r="K396" s="32"/>
      <c r="L396" s="32"/>
    </row>
    <row r="397" spans="1:12" ht="90" customHeight="1">
      <c r="A397" s="30"/>
      <c r="B397" s="31"/>
      <c r="C397" s="32"/>
      <c r="D397" s="11">
        <v>2020</v>
      </c>
      <c r="E397" s="22">
        <f>F397+G397+H397+I397</f>
        <v>170</v>
      </c>
      <c r="F397" s="12">
        <v>0</v>
      </c>
      <c r="G397" s="12">
        <v>0</v>
      </c>
      <c r="H397" s="12">
        <v>170</v>
      </c>
      <c r="I397" s="12">
        <v>0</v>
      </c>
      <c r="J397" s="32"/>
      <c r="K397" s="32"/>
      <c r="L397" s="32"/>
    </row>
    <row r="398" spans="1:12" ht="30" customHeight="1">
      <c r="A398" s="30" t="s">
        <v>153</v>
      </c>
      <c r="B398" s="31" t="s">
        <v>154</v>
      </c>
      <c r="C398" s="32" t="s">
        <v>286</v>
      </c>
      <c r="D398" s="10" t="s">
        <v>1</v>
      </c>
      <c r="E398" s="22">
        <f>E399+E400+E401</f>
        <v>109.80000000000001</v>
      </c>
      <c r="F398" s="22">
        <f>F399+F400+F401</f>
        <v>0</v>
      </c>
      <c r="G398" s="22">
        <f>G399+G400+G401</f>
        <v>0</v>
      </c>
      <c r="H398" s="22">
        <f>H399+H400+H401</f>
        <v>109.80000000000001</v>
      </c>
      <c r="I398" s="22">
        <f>I399+I400+I401</f>
        <v>0</v>
      </c>
      <c r="J398" s="32" t="s">
        <v>259</v>
      </c>
      <c r="K398" s="32" t="s">
        <v>149</v>
      </c>
      <c r="L398" s="32"/>
    </row>
    <row r="399" spans="1:12" ht="30" customHeight="1">
      <c r="A399" s="30"/>
      <c r="B399" s="31"/>
      <c r="C399" s="32"/>
      <c r="D399" s="11">
        <v>2018</v>
      </c>
      <c r="E399" s="22">
        <f>F399+G399+H399+I399</f>
        <v>36.6</v>
      </c>
      <c r="F399" s="12">
        <v>0</v>
      </c>
      <c r="G399" s="12">
        <v>0</v>
      </c>
      <c r="H399" s="12">
        <v>36.6</v>
      </c>
      <c r="I399" s="12">
        <v>0</v>
      </c>
      <c r="J399" s="32"/>
      <c r="K399" s="32"/>
      <c r="L399" s="32"/>
    </row>
    <row r="400" spans="1:12" ht="30" customHeight="1">
      <c r="A400" s="30"/>
      <c r="B400" s="31"/>
      <c r="C400" s="32"/>
      <c r="D400" s="11">
        <v>2019</v>
      </c>
      <c r="E400" s="22">
        <f>F400+G400+H400+I400</f>
        <v>36.6</v>
      </c>
      <c r="F400" s="12">
        <v>0</v>
      </c>
      <c r="G400" s="12">
        <v>0</v>
      </c>
      <c r="H400" s="12">
        <v>36.6</v>
      </c>
      <c r="I400" s="12">
        <v>0</v>
      </c>
      <c r="J400" s="32"/>
      <c r="K400" s="32"/>
      <c r="L400" s="32"/>
    </row>
    <row r="401" spans="1:12" ht="87" customHeight="1">
      <c r="A401" s="30"/>
      <c r="B401" s="31"/>
      <c r="C401" s="32"/>
      <c r="D401" s="11">
        <v>2020</v>
      </c>
      <c r="E401" s="22">
        <f>F401+G401+H401+I401</f>
        <v>36.6</v>
      </c>
      <c r="F401" s="12">
        <v>0</v>
      </c>
      <c r="G401" s="12">
        <v>0</v>
      </c>
      <c r="H401" s="12">
        <v>36.6</v>
      </c>
      <c r="I401" s="12">
        <v>0</v>
      </c>
      <c r="J401" s="32"/>
      <c r="K401" s="32"/>
      <c r="L401" s="32"/>
    </row>
    <row r="402" spans="1:12" ht="30" customHeight="1">
      <c r="A402" s="30" t="s">
        <v>155</v>
      </c>
      <c r="B402" s="31" t="s">
        <v>156</v>
      </c>
      <c r="C402" s="32" t="s">
        <v>286</v>
      </c>
      <c r="D402" s="10" t="s">
        <v>1</v>
      </c>
      <c r="E402" s="22">
        <f>E403+E404+E405</f>
        <v>204.29999999999998</v>
      </c>
      <c r="F402" s="22">
        <f>F403+F404+F405</f>
        <v>0</v>
      </c>
      <c r="G402" s="22">
        <f>G403+G404+G405</f>
        <v>0</v>
      </c>
      <c r="H402" s="22">
        <f>H403+H404+H405</f>
        <v>204.29999999999998</v>
      </c>
      <c r="I402" s="22">
        <f>I403+I404+I405</f>
        <v>0</v>
      </c>
      <c r="J402" s="32" t="s">
        <v>259</v>
      </c>
      <c r="K402" s="32" t="s">
        <v>149</v>
      </c>
      <c r="L402" s="32"/>
    </row>
    <row r="403" spans="1:12" ht="30" customHeight="1">
      <c r="A403" s="30"/>
      <c r="B403" s="31"/>
      <c r="C403" s="32"/>
      <c r="D403" s="11">
        <v>2018</v>
      </c>
      <c r="E403" s="22">
        <f>F403+G403+H403+I403</f>
        <v>68.1</v>
      </c>
      <c r="F403" s="12">
        <v>0</v>
      </c>
      <c r="G403" s="12">
        <v>0</v>
      </c>
      <c r="H403" s="12">
        <v>68.1</v>
      </c>
      <c r="I403" s="12">
        <v>0</v>
      </c>
      <c r="J403" s="32"/>
      <c r="K403" s="32"/>
      <c r="L403" s="32"/>
    </row>
    <row r="404" spans="1:12" ht="30" customHeight="1">
      <c r="A404" s="30"/>
      <c r="B404" s="31"/>
      <c r="C404" s="32"/>
      <c r="D404" s="11">
        <v>2019</v>
      </c>
      <c r="E404" s="22">
        <f>F404+G404+H404+I404</f>
        <v>68.1</v>
      </c>
      <c r="F404" s="12">
        <v>0</v>
      </c>
      <c r="G404" s="12">
        <v>0</v>
      </c>
      <c r="H404" s="12">
        <v>68.1</v>
      </c>
      <c r="I404" s="12">
        <v>0</v>
      </c>
      <c r="J404" s="32"/>
      <c r="K404" s="32"/>
      <c r="L404" s="32"/>
    </row>
    <row r="405" spans="1:12" ht="114" customHeight="1">
      <c r="A405" s="30"/>
      <c r="B405" s="31"/>
      <c r="C405" s="32"/>
      <c r="D405" s="11">
        <v>2020</v>
      </c>
      <c r="E405" s="22">
        <f>F405+G405+H405+I405</f>
        <v>68.1</v>
      </c>
      <c r="F405" s="12">
        <v>0</v>
      </c>
      <c r="G405" s="12">
        <v>0</v>
      </c>
      <c r="H405" s="12">
        <v>68.1</v>
      </c>
      <c r="I405" s="12">
        <v>0</v>
      </c>
      <c r="J405" s="32"/>
      <c r="K405" s="32"/>
      <c r="L405" s="32"/>
    </row>
    <row r="406" spans="1:12" ht="30" customHeight="1">
      <c r="A406" s="30" t="s">
        <v>157</v>
      </c>
      <c r="B406" s="31" t="s">
        <v>158</v>
      </c>
      <c r="C406" s="32" t="s">
        <v>286</v>
      </c>
      <c r="D406" s="10" t="s">
        <v>1</v>
      </c>
      <c r="E406" s="22">
        <f>E407+E408+E409</f>
        <v>15</v>
      </c>
      <c r="F406" s="22">
        <f>F407+F408+F409</f>
        <v>0</v>
      </c>
      <c r="G406" s="22">
        <f>G407+G408+G409</f>
        <v>0</v>
      </c>
      <c r="H406" s="22">
        <f>H407+H408+H409</f>
        <v>15</v>
      </c>
      <c r="I406" s="22">
        <f>I407+I408+I409</f>
        <v>0</v>
      </c>
      <c r="J406" s="32" t="s">
        <v>259</v>
      </c>
      <c r="K406" s="32" t="s">
        <v>149</v>
      </c>
      <c r="L406" s="32"/>
    </row>
    <row r="407" spans="1:12" ht="30" customHeight="1">
      <c r="A407" s="30"/>
      <c r="B407" s="31"/>
      <c r="C407" s="32"/>
      <c r="D407" s="11">
        <v>2018</v>
      </c>
      <c r="E407" s="22">
        <f>F407+G407+H407+I407</f>
        <v>5</v>
      </c>
      <c r="F407" s="12">
        <v>0</v>
      </c>
      <c r="G407" s="12">
        <v>0</v>
      </c>
      <c r="H407" s="12">
        <v>5</v>
      </c>
      <c r="I407" s="12">
        <v>0</v>
      </c>
      <c r="J407" s="32"/>
      <c r="K407" s="32"/>
      <c r="L407" s="32"/>
    </row>
    <row r="408" spans="1:12" ht="30" customHeight="1">
      <c r="A408" s="30"/>
      <c r="B408" s="31"/>
      <c r="C408" s="32"/>
      <c r="D408" s="11">
        <v>2019</v>
      </c>
      <c r="E408" s="22">
        <f>F408+G408+H408+I408</f>
        <v>5</v>
      </c>
      <c r="F408" s="12">
        <v>0</v>
      </c>
      <c r="G408" s="12">
        <v>0</v>
      </c>
      <c r="H408" s="12">
        <v>5</v>
      </c>
      <c r="I408" s="12">
        <v>0</v>
      </c>
      <c r="J408" s="32"/>
      <c r="K408" s="32"/>
      <c r="L408" s="32"/>
    </row>
    <row r="409" spans="1:12" ht="94.5" customHeight="1">
      <c r="A409" s="30"/>
      <c r="B409" s="31"/>
      <c r="C409" s="32"/>
      <c r="D409" s="11">
        <v>2020</v>
      </c>
      <c r="E409" s="22">
        <f>F409+G409+H409+I409</f>
        <v>5</v>
      </c>
      <c r="F409" s="12">
        <v>0</v>
      </c>
      <c r="G409" s="12">
        <v>0</v>
      </c>
      <c r="H409" s="12">
        <v>5</v>
      </c>
      <c r="I409" s="12">
        <v>0</v>
      </c>
      <c r="J409" s="32"/>
      <c r="K409" s="32"/>
      <c r="L409" s="32"/>
    </row>
    <row r="410" spans="1:12" ht="30" customHeight="1">
      <c r="A410" s="30" t="s">
        <v>159</v>
      </c>
      <c r="B410" s="31" t="s">
        <v>160</v>
      </c>
      <c r="C410" s="32" t="s">
        <v>286</v>
      </c>
      <c r="D410" s="10" t="s">
        <v>1</v>
      </c>
      <c r="E410" s="22">
        <f>E411+E412+E413</f>
        <v>162</v>
      </c>
      <c r="F410" s="22">
        <f>F411+F412+F413</f>
        <v>0</v>
      </c>
      <c r="G410" s="22">
        <f>G411+G412+G413</f>
        <v>0</v>
      </c>
      <c r="H410" s="22">
        <f>H411+H412+H413</f>
        <v>162</v>
      </c>
      <c r="I410" s="22">
        <f>I411+I412+I413</f>
        <v>0</v>
      </c>
      <c r="J410" s="32" t="s">
        <v>259</v>
      </c>
      <c r="K410" s="32" t="s">
        <v>149</v>
      </c>
      <c r="L410" s="32"/>
    </row>
    <row r="411" spans="1:12" ht="30" customHeight="1">
      <c r="A411" s="30"/>
      <c r="B411" s="31"/>
      <c r="C411" s="32"/>
      <c r="D411" s="11">
        <v>2018</v>
      </c>
      <c r="E411" s="22">
        <f>F411+G411+H411+I411</f>
        <v>54</v>
      </c>
      <c r="F411" s="12">
        <v>0</v>
      </c>
      <c r="G411" s="12">
        <v>0</v>
      </c>
      <c r="H411" s="12">
        <v>54</v>
      </c>
      <c r="I411" s="12">
        <v>0</v>
      </c>
      <c r="J411" s="32"/>
      <c r="K411" s="32"/>
      <c r="L411" s="32"/>
    </row>
    <row r="412" spans="1:12" ht="30" customHeight="1">
      <c r="A412" s="30"/>
      <c r="B412" s="31"/>
      <c r="C412" s="32"/>
      <c r="D412" s="11">
        <v>2019</v>
      </c>
      <c r="E412" s="22">
        <f>F412+G412+H412+I412</f>
        <v>54</v>
      </c>
      <c r="F412" s="12">
        <v>0</v>
      </c>
      <c r="G412" s="12">
        <v>0</v>
      </c>
      <c r="H412" s="12">
        <v>54</v>
      </c>
      <c r="I412" s="12">
        <v>0</v>
      </c>
      <c r="J412" s="32"/>
      <c r="K412" s="32"/>
      <c r="L412" s="32"/>
    </row>
    <row r="413" spans="1:12" ht="79.5" customHeight="1">
      <c r="A413" s="30"/>
      <c r="B413" s="31"/>
      <c r="C413" s="32"/>
      <c r="D413" s="11">
        <v>2020</v>
      </c>
      <c r="E413" s="22">
        <f>F413+G413+H413+I413</f>
        <v>54</v>
      </c>
      <c r="F413" s="12">
        <v>0</v>
      </c>
      <c r="G413" s="12">
        <v>0</v>
      </c>
      <c r="H413" s="12">
        <v>54</v>
      </c>
      <c r="I413" s="12">
        <v>0</v>
      </c>
      <c r="J413" s="32"/>
      <c r="K413" s="32"/>
      <c r="L413" s="32"/>
    </row>
    <row r="414" spans="1:12" ht="30" customHeight="1">
      <c r="A414" s="30" t="s">
        <v>161</v>
      </c>
      <c r="B414" s="31" t="s">
        <v>162</v>
      </c>
      <c r="C414" s="32" t="s">
        <v>286</v>
      </c>
      <c r="D414" s="10" t="s">
        <v>1</v>
      </c>
      <c r="E414" s="22">
        <f>E415+E416+E417</f>
        <v>996.9000000000001</v>
      </c>
      <c r="F414" s="22">
        <f>F415+F416+F417</f>
        <v>0</v>
      </c>
      <c r="G414" s="22">
        <f>G415+G416+G417</f>
        <v>0</v>
      </c>
      <c r="H414" s="22">
        <f>H415+H416+H417</f>
        <v>996.9000000000001</v>
      </c>
      <c r="I414" s="22">
        <f>I415+I416+I417</f>
        <v>0</v>
      </c>
      <c r="J414" s="32" t="s">
        <v>259</v>
      </c>
      <c r="K414" s="32" t="s">
        <v>149</v>
      </c>
      <c r="L414" s="32"/>
    </row>
    <row r="415" spans="1:12" ht="30" customHeight="1">
      <c r="A415" s="30"/>
      <c r="B415" s="31"/>
      <c r="C415" s="32"/>
      <c r="D415" s="11">
        <v>2018</v>
      </c>
      <c r="E415" s="22">
        <f>F415+G415+H415+I415</f>
        <v>332.3</v>
      </c>
      <c r="F415" s="12">
        <v>0</v>
      </c>
      <c r="G415" s="12">
        <v>0</v>
      </c>
      <c r="H415" s="12">
        <v>332.3</v>
      </c>
      <c r="I415" s="12">
        <v>0</v>
      </c>
      <c r="J415" s="32"/>
      <c r="K415" s="32"/>
      <c r="L415" s="32"/>
    </row>
    <row r="416" spans="1:12" ht="30" customHeight="1">
      <c r="A416" s="30"/>
      <c r="B416" s="31"/>
      <c r="C416" s="32"/>
      <c r="D416" s="11">
        <v>2019</v>
      </c>
      <c r="E416" s="22">
        <f>F416+G416+H416+I416</f>
        <v>332.3</v>
      </c>
      <c r="F416" s="12">
        <v>0</v>
      </c>
      <c r="G416" s="12">
        <v>0</v>
      </c>
      <c r="H416" s="12">
        <v>332.3</v>
      </c>
      <c r="I416" s="12">
        <v>0</v>
      </c>
      <c r="J416" s="32"/>
      <c r="K416" s="32"/>
      <c r="L416" s="32"/>
    </row>
    <row r="417" spans="1:12" ht="87" customHeight="1">
      <c r="A417" s="30"/>
      <c r="B417" s="31"/>
      <c r="C417" s="32"/>
      <c r="D417" s="11">
        <v>2020</v>
      </c>
      <c r="E417" s="22">
        <f>F417+G417+H417+I417</f>
        <v>332.3</v>
      </c>
      <c r="F417" s="12">
        <v>0</v>
      </c>
      <c r="G417" s="12">
        <v>0</v>
      </c>
      <c r="H417" s="12">
        <v>332.3</v>
      </c>
      <c r="I417" s="12">
        <v>0</v>
      </c>
      <c r="J417" s="32"/>
      <c r="K417" s="32"/>
      <c r="L417" s="32"/>
    </row>
    <row r="418" spans="1:12" ht="30" customHeight="1">
      <c r="A418" s="30" t="s">
        <v>163</v>
      </c>
      <c r="B418" s="31" t="s">
        <v>164</v>
      </c>
      <c r="C418" s="32" t="s">
        <v>286</v>
      </c>
      <c r="D418" s="10" t="s">
        <v>1</v>
      </c>
      <c r="E418" s="22">
        <f>E419+E420+E421</f>
        <v>30</v>
      </c>
      <c r="F418" s="22">
        <f>F419+F420+F421</f>
        <v>0</v>
      </c>
      <c r="G418" s="22">
        <f>G419+G420+G421</f>
        <v>0</v>
      </c>
      <c r="H418" s="22">
        <f>H419+H420+H421</f>
        <v>30</v>
      </c>
      <c r="I418" s="22">
        <f>I419+I420+I421</f>
        <v>0</v>
      </c>
      <c r="J418" s="32" t="s">
        <v>259</v>
      </c>
      <c r="K418" s="32" t="s">
        <v>149</v>
      </c>
      <c r="L418" s="32"/>
    </row>
    <row r="419" spans="1:12" ht="30" customHeight="1">
      <c r="A419" s="30"/>
      <c r="B419" s="31"/>
      <c r="C419" s="32"/>
      <c r="D419" s="11">
        <v>2018</v>
      </c>
      <c r="E419" s="22">
        <f>F419+G419+H419+I419</f>
        <v>10</v>
      </c>
      <c r="F419" s="12">
        <v>0</v>
      </c>
      <c r="G419" s="12">
        <v>0</v>
      </c>
      <c r="H419" s="12">
        <v>10</v>
      </c>
      <c r="I419" s="12">
        <v>0</v>
      </c>
      <c r="J419" s="32"/>
      <c r="K419" s="32"/>
      <c r="L419" s="32"/>
    </row>
    <row r="420" spans="1:12" ht="30" customHeight="1">
      <c r="A420" s="30"/>
      <c r="B420" s="31"/>
      <c r="C420" s="32"/>
      <c r="D420" s="11">
        <v>2019</v>
      </c>
      <c r="E420" s="22">
        <f>F420+G420+H420+I420</f>
        <v>10</v>
      </c>
      <c r="F420" s="12">
        <v>0</v>
      </c>
      <c r="G420" s="12">
        <v>0</v>
      </c>
      <c r="H420" s="12">
        <v>10</v>
      </c>
      <c r="I420" s="12">
        <v>0</v>
      </c>
      <c r="J420" s="32"/>
      <c r="K420" s="32"/>
      <c r="L420" s="32"/>
    </row>
    <row r="421" spans="1:12" ht="93.75" customHeight="1">
      <c r="A421" s="30"/>
      <c r="B421" s="31"/>
      <c r="C421" s="32"/>
      <c r="D421" s="11">
        <v>2020</v>
      </c>
      <c r="E421" s="22">
        <f>F421+G421+H421+I421</f>
        <v>10</v>
      </c>
      <c r="F421" s="12">
        <v>0</v>
      </c>
      <c r="G421" s="12">
        <v>0</v>
      </c>
      <c r="H421" s="12">
        <v>10</v>
      </c>
      <c r="I421" s="12">
        <v>0</v>
      </c>
      <c r="J421" s="32"/>
      <c r="K421" s="32"/>
      <c r="L421" s="32"/>
    </row>
    <row r="422" spans="1:12" ht="35.25" customHeight="1">
      <c r="A422" s="33" t="s">
        <v>29</v>
      </c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5"/>
    </row>
    <row r="423" spans="1:12" ht="31.5" customHeight="1">
      <c r="A423" s="54"/>
      <c r="B423" s="36" t="s">
        <v>23</v>
      </c>
      <c r="C423" s="32"/>
      <c r="D423" s="8" t="s">
        <v>1</v>
      </c>
      <c r="E423" s="7">
        <f>E424+E425+E426</f>
        <v>29558.800000000003</v>
      </c>
      <c r="F423" s="7">
        <f>F424+F425+F426</f>
        <v>0</v>
      </c>
      <c r="G423" s="7">
        <f>G424+G425+G426</f>
        <v>5125</v>
      </c>
      <c r="H423" s="7">
        <f>H424+H425+H426</f>
        <v>24433.800000000003</v>
      </c>
      <c r="I423" s="7">
        <f>I424+I425+I426</f>
        <v>0</v>
      </c>
      <c r="J423" s="32"/>
      <c r="K423" s="32"/>
      <c r="L423" s="32"/>
    </row>
    <row r="424" spans="1:12" ht="31.5" customHeight="1">
      <c r="A424" s="54"/>
      <c r="B424" s="36"/>
      <c r="C424" s="32"/>
      <c r="D424" s="5">
        <v>2018</v>
      </c>
      <c r="E424" s="7">
        <f aca="true" t="shared" si="17" ref="E424:I426">E428+E432+E436+E440+E444+E448+E452+E456+E460+E464</f>
        <v>11389.9</v>
      </c>
      <c r="F424" s="7">
        <f t="shared" si="17"/>
        <v>0</v>
      </c>
      <c r="G424" s="7">
        <f t="shared" si="17"/>
        <v>3325</v>
      </c>
      <c r="H424" s="7">
        <f t="shared" si="17"/>
        <v>8064.9</v>
      </c>
      <c r="I424" s="7">
        <f t="shared" si="17"/>
        <v>0</v>
      </c>
      <c r="J424" s="32"/>
      <c r="K424" s="32"/>
      <c r="L424" s="32"/>
    </row>
    <row r="425" spans="1:12" ht="31.5" customHeight="1">
      <c r="A425" s="54"/>
      <c r="B425" s="36"/>
      <c r="C425" s="32"/>
      <c r="D425" s="5">
        <v>2019</v>
      </c>
      <c r="E425" s="7">
        <f t="shared" si="17"/>
        <v>12638.900000000001</v>
      </c>
      <c r="F425" s="7">
        <f t="shared" si="17"/>
        <v>0</v>
      </c>
      <c r="G425" s="7">
        <f t="shared" si="17"/>
        <v>1800</v>
      </c>
      <c r="H425" s="7">
        <f t="shared" si="17"/>
        <v>10838.900000000001</v>
      </c>
      <c r="I425" s="7">
        <f t="shared" si="17"/>
        <v>0</v>
      </c>
      <c r="J425" s="32"/>
      <c r="K425" s="32"/>
      <c r="L425" s="32"/>
    </row>
    <row r="426" spans="1:12" ht="31.5" customHeight="1">
      <c r="A426" s="54"/>
      <c r="B426" s="36"/>
      <c r="C426" s="32"/>
      <c r="D426" s="5">
        <v>2020</v>
      </c>
      <c r="E426" s="7">
        <f t="shared" si="17"/>
        <v>5530</v>
      </c>
      <c r="F426" s="7">
        <f t="shared" si="17"/>
        <v>0</v>
      </c>
      <c r="G426" s="7">
        <f t="shared" si="17"/>
        <v>0</v>
      </c>
      <c r="H426" s="7">
        <f t="shared" si="17"/>
        <v>5530</v>
      </c>
      <c r="I426" s="7">
        <f t="shared" si="17"/>
        <v>0</v>
      </c>
      <c r="J426" s="32"/>
      <c r="K426" s="32"/>
      <c r="L426" s="32"/>
    </row>
    <row r="427" spans="1:12" ht="31.5" customHeight="1">
      <c r="A427" s="30" t="s">
        <v>12</v>
      </c>
      <c r="B427" s="31" t="s">
        <v>170</v>
      </c>
      <c r="C427" s="32" t="s">
        <v>136</v>
      </c>
      <c r="D427" s="10" t="s">
        <v>1</v>
      </c>
      <c r="E427" s="12">
        <f aca="true" t="shared" si="18" ref="E427:E466">F427+G427+H427+I427</f>
        <v>100</v>
      </c>
      <c r="F427" s="12">
        <f>F428+F429+F430</f>
        <v>0</v>
      </c>
      <c r="G427" s="12">
        <f>G428+G429+G430</f>
        <v>0</v>
      </c>
      <c r="H427" s="12">
        <f>H428+H429+H430</f>
        <v>100</v>
      </c>
      <c r="I427" s="12">
        <f>I428+I429+I430</f>
        <v>0</v>
      </c>
      <c r="J427" s="32" t="s">
        <v>605</v>
      </c>
      <c r="K427" s="32" t="s">
        <v>680</v>
      </c>
      <c r="L427" s="32"/>
    </row>
    <row r="428" spans="1:12" ht="31.5" customHeight="1">
      <c r="A428" s="30"/>
      <c r="B428" s="31"/>
      <c r="C428" s="32"/>
      <c r="D428" s="11">
        <v>2018</v>
      </c>
      <c r="E428" s="12">
        <f t="shared" si="18"/>
        <v>100</v>
      </c>
      <c r="F428" s="12">
        <v>0</v>
      </c>
      <c r="G428" s="12">
        <v>0</v>
      </c>
      <c r="H428" s="12">
        <v>100</v>
      </c>
      <c r="I428" s="12">
        <v>0</v>
      </c>
      <c r="J428" s="32"/>
      <c r="K428" s="32"/>
      <c r="L428" s="32"/>
    </row>
    <row r="429" spans="1:12" ht="31.5" customHeight="1">
      <c r="A429" s="30"/>
      <c r="B429" s="31"/>
      <c r="C429" s="32"/>
      <c r="D429" s="11">
        <v>2019</v>
      </c>
      <c r="E429" s="12">
        <f t="shared" si="18"/>
        <v>0</v>
      </c>
      <c r="F429" s="12">
        <v>0</v>
      </c>
      <c r="G429" s="12">
        <v>0</v>
      </c>
      <c r="H429" s="12">
        <v>0</v>
      </c>
      <c r="I429" s="12">
        <v>0</v>
      </c>
      <c r="J429" s="32"/>
      <c r="K429" s="32"/>
      <c r="L429" s="32"/>
    </row>
    <row r="430" spans="1:12" ht="277.5" customHeight="1">
      <c r="A430" s="30"/>
      <c r="B430" s="31"/>
      <c r="C430" s="32"/>
      <c r="D430" s="11">
        <v>2020</v>
      </c>
      <c r="E430" s="12">
        <f t="shared" si="18"/>
        <v>0</v>
      </c>
      <c r="F430" s="12">
        <v>0</v>
      </c>
      <c r="G430" s="12">
        <v>0</v>
      </c>
      <c r="H430" s="12">
        <v>0</v>
      </c>
      <c r="I430" s="12">
        <v>0</v>
      </c>
      <c r="J430" s="32"/>
      <c r="K430" s="32"/>
      <c r="L430" s="32"/>
    </row>
    <row r="431" spans="1:12" ht="31.5" customHeight="1">
      <c r="A431" s="30" t="s">
        <v>13</v>
      </c>
      <c r="B431" s="31" t="s">
        <v>171</v>
      </c>
      <c r="C431" s="32" t="s">
        <v>136</v>
      </c>
      <c r="D431" s="10" t="s">
        <v>1</v>
      </c>
      <c r="E431" s="12">
        <f t="shared" si="18"/>
        <v>2000</v>
      </c>
      <c r="F431" s="12">
        <f>F432+F433+F434</f>
        <v>0</v>
      </c>
      <c r="G431" s="12">
        <f>G432+G433+G434</f>
        <v>1800</v>
      </c>
      <c r="H431" s="12">
        <f>H432+H433+H434</f>
        <v>200</v>
      </c>
      <c r="I431" s="12">
        <f>I432+I433+I434</f>
        <v>0</v>
      </c>
      <c r="J431" s="32" t="s">
        <v>605</v>
      </c>
      <c r="K431" s="32" t="s">
        <v>705</v>
      </c>
      <c r="L431" s="32"/>
    </row>
    <row r="432" spans="1:12" ht="31.5" customHeight="1">
      <c r="A432" s="30"/>
      <c r="B432" s="31"/>
      <c r="C432" s="32"/>
      <c r="D432" s="11">
        <v>2018</v>
      </c>
      <c r="E432" s="12">
        <f t="shared" si="18"/>
        <v>0</v>
      </c>
      <c r="F432" s="12">
        <v>0</v>
      </c>
      <c r="G432" s="12">
        <v>0</v>
      </c>
      <c r="H432" s="12">
        <v>0</v>
      </c>
      <c r="I432" s="12">
        <v>0</v>
      </c>
      <c r="J432" s="32"/>
      <c r="K432" s="32"/>
      <c r="L432" s="32"/>
    </row>
    <row r="433" spans="1:12" ht="31.5" customHeight="1">
      <c r="A433" s="30"/>
      <c r="B433" s="31"/>
      <c r="C433" s="32"/>
      <c r="D433" s="11">
        <v>2019</v>
      </c>
      <c r="E433" s="12">
        <f t="shared" si="18"/>
        <v>2000</v>
      </c>
      <c r="F433" s="12">
        <v>0</v>
      </c>
      <c r="G433" s="12">
        <v>1800</v>
      </c>
      <c r="H433" s="12">
        <v>200</v>
      </c>
      <c r="I433" s="12">
        <v>0</v>
      </c>
      <c r="J433" s="32"/>
      <c r="K433" s="32"/>
      <c r="L433" s="32"/>
    </row>
    <row r="434" spans="1:12" ht="277.5" customHeight="1">
      <c r="A434" s="30"/>
      <c r="B434" s="31"/>
      <c r="C434" s="32"/>
      <c r="D434" s="11">
        <v>2020</v>
      </c>
      <c r="E434" s="12">
        <f t="shared" si="18"/>
        <v>0</v>
      </c>
      <c r="F434" s="12">
        <v>0</v>
      </c>
      <c r="G434" s="12">
        <v>0</v>
      </c>
      <c r="H434" s="12">
        <v>0</v>
      </c>
      <c r="I434" s="12">
        <v>0</v>
      </c>
      <c r="J434" s="32"/>
      <c r="K434" s="32"/>
      <c r="L434" s="32"/>
    </row>
    <row r="435" spans="1:12" ht="31.5" customHeight="1">
      <c r="A435" s="30" t="s">
        <v>176</v>
      </c>
      <c r="B435" s="31" t="s">
        <v>178</v>
      </c>
      <c r="C435" s="32" t="s">
        <v>121</v>
      </c>
      <c r="D435" s="10" t="s">
        <v>1</v>
      </c>
      <c r="E435" s="12">
        <f t="shared" si="18"/>
        <v>410</v>
      </c>
      <c r="F435" s="12">
        <f>F436+F437+F438</f>
        <v>0</v>
      </c>
      <c r="G435" s="12">
        <f>G436+G437+G438</f>
        <v>0</v>
      </c>
      <c r="H435" s="12">
        <f>H436+H437+H438</f>
        <v>410</v>
      </c>
      <c r="I435" s="12">
        <f>I436+I437+I438</f>
        <v>0</v>
      </c>
      <c r="J435" s="32" t="s">
        <v>606</v>
      </c>
      <c r="K435" s="32" t="s">
        <v>327</v>
      </c>
      <c r="L435" s="32"/>
    </row>
    <row r="436" spans="1:12" ht="31.5" customHeight="1">
      <c r="A436" s="30"/>
      <c r="B436" s="31"/>
      <c r="C436" s="32"/>
      <c r="D436" s="11">
        <v>2018</v>
      </c>
      <c r="E436" s="12">
        <f t="shared" si="18"/>
        <v>350</v>
      </c>
      <c r="F436" s="12">
        <v>0</v>
      </c>
      <c r="G436" s="12">
        <v>0</v>
      </c>
      <c r="H436" s="12">
        <v>350</v>
      </c>
      <c r="I436" s="12">
        <v>0</v>
      </c>
      <c r="J436" s="32"/>
      <c r="K436" s="32"/>
      <c r="L436" s="32"/>
    </row>
    <row r="437" spans="1:12" ht="31.5" customHeight="1">
      <c r="A437" s="30"/>
      <c r="B437" s="31"/>
      <c r="C437" s="32"/>
      <c r="D437" s="11">
        <v>2019</v>
      </c>
      <c r="E437" s="12">
        <f t="shared" si="18"/>
        <v>30</v>
      </c>
      <c r="F437" s="12">
        <v>0</v>
      </c>
      <c r="G437" s="12">
        <v>0</v>
      </c>
      <c r="H437" s="12">
        <v>30</v>
      </c>
      <c r="I437" s="12">
        <v>0</v>
      </c>
      <c r="J437" s="32"/>
      <c r="K437" s="32"/>
      <c r="L437" s="32"/>
    </row>
    <row r="438" spans="1:12" ht="277.5" customHeight="1">
      <c r="A438" s="30"/>
      <c r="B438" s="31"/>
      <c r="C438" s="32"/>
      <c r="D438" s="11">
        <v>2020</v>
      </c>
      <c r="E438" s="12">
        <f t="shared" si="18"/>
        <v>30</v>
      </c>
      <c r="F438" s="12">
        <v>0</v>
      </c>
      <c r="G438" s="12">
        <v>0</v>
      </c>
      <c r="H438" s="12">
        <v>30</v>
      </c>
      <c r="I438" s="12">
        <v>0</v>
      </c>
      <c r="J438" s="32"/>
      <c r="K438" s="32"/>
      <c r="L438" s="32"/>
    </row>
    <row r="439" spans="1:12" ht="31.5" customHeight="1">
      <c r="A439" s="30" t="s">
        <v>177</v>
      </c>
      <c r="B439" s="31" t="s">
        <v>70</v>
      </c>
      <c r="C439" s="32" t="s">
        <v>67</v>
      </c>
      <c r="D439" s="10" t="s">
        <v>1</v>
      </c>
      <c r="E439" s="12">
        <f t="shared" si="18"/>
        <v>7970.3</v>
      </c>
      <c r="F439" s="12">
        <f>F440+F441+F442</f>
        <v>0</v>
      </c>
      <c r="G439" s="12">
        <f>G440+G441+G442</f>
        <v>0</v>
      </c>
      <c r="H439" s="12">
        <f>H440+H441+H442</f>
        <v>7970.3</v>
      </c>
      <c r="I439" s="12">
        <f>I440+I441+I442</f>
        <v>0</v>
      </c>
      <c r="J439" s="32" t="s">
        <v>607</v>
      </c>
      <c r="K439" s="32" t="s">
        <v>326</v>
      </c>
      <c r="L439" s="32"/>
    </row>
    <row r="440" spans="1:12" ht="31.5" customHeight="1">
      <c r="A440" s="30"/>
      <c r="B440" s="31"/>
      <c r="C440" s="32"/>
      <c r="D440" s="11">
        <v>2018</v>
      </c>
      <c r="E440" s="12">
        <f t="shared" si="18"/>
        <v>3770.3</v>
      </c>
      <c r="F440" s="12">
        <v>0</v>
      </c>
      <c r="G440" s="12">
        <v>0</v>
      </c>
      <c r="H440" s="12">
        <v>3770.3</v>
      </c>
      <c r="I440" s="12">
        <v>0</v>
      </c>
      <c r="J440" s="32"/>
      <c r="K440" s="32"/>
      <c r="L440" s="32"/>
    </row>
    <row r="441" spans="1:12" ht="31.5" customHeight="1">
      <c r="A441" s="30"/>
      <c r="B441" s="31"/>
      <c r="C441" s="32"/>
      <c r="D441" s="11">
        <v>2019</v>
      </c>
      <c r="E441" s="12">
        <f t="shared" si="18"/>
        <v>2100</v>
      </c>
      <c r="F441" s="12">
        <v>0</v>
      </c>
      <c r="G441" s="12">
        <v>0</v>
      </c>
      <c r="H441" s="12">
        <v>2100</v>
      </c>
      <c r="I441" s="12">
        <v>0</v>
      </c>
      <c r="J441" s="32"/>
      <c r="K441" s="32"/>
      <c r="L441" s="32"/>
    </row>
    <row r="442" spans="1:12" ht="235.5" customHeight="1">
      <c r="A442" s="30"/>
      <c r="B442" s="31"/>
      <c r="C442" s="32"/>
      <c r="D442" s="11">
        <v>2020</v>
      </c>
      <c r="E442" s="12">
        <f t="shared" si="18"/>
        <v>2100</v>
      </c>
      <c r="F442" s="12">
        <v>0</v>
      </c>
      <c r="G442" s="12">
        <v>0</v>
      </c>
      <c r="H442" s="12">
        <v>2100</v>
      </c>
      <c r="I442" s="12">
        <v>0</v>
      </c>
      <c r="J442" s="32"/>
      <c r="K442" s="32"/>
      <c r="L442" s="32"/>
    </row>
    <row r="443" spans="1:12" ht="31.5" customHeight="1">
      <c r="A443" s="30" t="s">
        <v>324</v>
      </c>
      <c r="B443" s="31" t="s">
        <v>325</v>
      </c>
      <c r="C443" s="32" t="s">
        <v>67</v>
      </c>
      <c r="D443" s="10" t="s">
        <v>1</v>
      </c>
      <c r="E443" s="12">
        <f t="shared" si="18"/>
        <v>5336.2</v>
      </c>
      <c r="F443" s="12">
        <f>F444+F445+F446</f>
        <v>0</v>
      </c>
      <c r="G443" s="12">
        <f>G444+G445+G446</f>
        <v>0</v>
      </c>
      <c r="H443" s="12">
        <f>H444+H445+H446</f>
        <v>5336.2</v>
      </c>
      <c r="I443" s="12">
        <f>I444+I445+I446</f>
        <v>0</v>
      </c>
      <c r="J443" s="32" t="s">
        <v>608</v>
      </c>
      <c r="K443" s="32" t="s">
        <v>326</v>
      </c>
      <c r="L443" s="32"/>
    </row>
    <row r="444" spans="1:12" ht="31.5" customHeight="1">
      <c r="A444" s="30"/>
      <c r="B444" s="31"/>
      <c r="C444" s="32"/>
      <c r="D444" s="11">
        <v>2018</v>
      </c>
      <c r="E444" s="12">
        <f t="shared" si="18"/>
        <v>0</v>
      </c>
      <c r="F444" s="12">
        <v>0</v>
      </c>
      <c r="G444" s="12">
        <v>0</v>
      </c>
      <c r="H444" s="12">
        <v>0</v>
      </c>
      <c r="I444" s="12">
        <v>0</v>
      </c>
      <c r="J444" s="32"/>
      <c r="K444" s="32"/>
      <c r="L444" s="32"/>
    </row>
    <row r="445" spans="1:12" ht="31.5" customHeight="1">
      <c r="A445" s="30"/>
      <c r="B445" s="31"/>
      <c r="C445" s="32"/>
      <c r="D445" s="11">
        <v>2019</v>
      </c>
      <c r="E445" s="12">
        <f t="shared" si="18"/>
        <v>5336.2</v>
      </c>
      <c r="F445" s="12">
        <v>0</v>
      </c>
      <c r="G445" s="12">
        <v>0</v>
      </c>
      <c r="H445" s="12">
        <v>5336.2</v>
      </c>
      <c r="I445" s="12">
        <v>0</v>
      </c>
      <c r="J445" s="32"/>
      <c r="K445" s="32"/>
      <c r="L445" s="32"/>
    </row>
    <row r="446" spans="1:12" ht="240" customHeight="1">
      <c r="A446" s="30"/>
      <c r="B446" s="31"/>
      <c r="C446" s="32"/>
      <c r="D446" s="11">
        <v>2020</v>
      </c>
      <c r="E446" s="12">
        <f t="shared" si="18"/>
        <v>0</v>
      </c>
      <c r="F446" s="12">
        <v>0</v>
      </c>
      <c r="G446" s="12">
        <v>0</v>
      </c>
      <c r="H446" s="12">
        <v>0</v>
      </c>
      <c r="I446" s="12">
        <v>0</v>
      </c>
      <c r="J446" s="32"/>
      <c r="K446" s="32"/>
      <c r="L446" s="32"/>
    </row>
    <row r="447" spans="1:12" ht="31.5" customHeight="1">
      <c r="A447" s="30" t="s">
        <v>328</v>
      </c>
      <c r="B447" s="31" t="s">
        <v>329</v>
      </c>
      <c r="C447" s="32" t="s">
        <v>199</v>
      </c>
      <c r="D447" s="10" t="s">
        <v>1</v>
      </c>
      <c r="E447" s="12">
        <f t="shared" si="18"/>
        <v>100</v>
      </c>
      <c r="F447" s="12">
        <f>F448+F449+F450</f>
        <v>0</v>
      </c>
      <c r="G447" s="12">
        <f>G448+G449+G450</f>
        <v>0</v>
      </c>
      <c r="H447" s="12">
        <f>H448+H449+H450</f>
        <v>100</v>
      </c>
      <c r="I447" s="12">
        <f>I448+I449+I450</f>
        <v>0</v>
      </c>
      <c r="J447" s="32" t="s">
        <v>609</v>
      </c>
      <c r="K447" s="32" t="s">
        <v>330</v>
      </c>
      <c r="L447" s="32"/>
    </row>
    <row r="448" spans="1:12" ht="31.5" customHeight="1">
      <c r="A448" s="30"/>
      <c r="B448" s="31"/>
      <c r="C448" s="32"/>
      <c r="D448" s="11">
        <v>2018</v>
      </c>
      <c r="E448" s="12">
        <f t="shared" si="18"/>
        <v>100</v>
      </c>
      <c r="F448" s="12">
        <v>0</v>
      </c>
      <c r="G448" s="12">
        <v>0</v>
      </c>
      <c r="H448" s="12">
        <v>100</v>
      </c>
      <c r="I448" s="12">
        <v>0</v>
      </c>
      <c r="J448" s="32"/>
      <c r="K448" s="32"/>
      <c r="L448" s="32"/>
    </row>
    <row r="449" spans="1:12" ht="31.5" customHeight="1">
      <c r="A449" s="30"/>
      <c r="B449" s="31"/>
      <c r="C449" s="32"/>
      <c r="D449" s="11">
        <v>2019</v>
      </c>
      <c r="E449" s="12">
        <f t="shared" si="18"/>
        <v>0</v>
      </c>
      <c r="F449" s="12">
        <v>0</v>
      </c>
      <c r="G449" s="12">
        <v>0</v>
      </c>
      <c r="H449" s="12">
        <v>0</v>
      </c>
      <c r="I449" s="12">
        <v>0</v>
      </c>
      <c r="J449" s="32"/>
      <c r="K449" s="32"/>
      <c r="L449" s="32"/>
    </row>
    <row r="450" spans="1:12" ht="273" customHeight="1">
      <c r="A450" s="30"/>
      <c r="B450" s="31"/>
      <c r="C450" s="32"/>
      <c r="D450" s="11">
        <v>2020</v>
      </c>
      <c r="E450" s="12">
        <f t="shared" si="18"/>
        <v>0</v>
      </c>
      <c r="F450" s="12">
        <v>0</v>
      </c>
      <c r="G450" s="12">
        <v>0</v>
      </c>
      <c r="H450" s="12">
        <v>0</v>
      </c>
      <c r="I450" s="12">
        <v>0</v>
      </c>
      <c r="J450" s="32"/>
      <c r="K450" s="32"/>
      <c r="L450" s="32"/>
    </row>
    <row r="451" spans="1:12" ht="31.5" customHeight="1">
      <c r="A451" s="30" t="s">
        <v>331</v>
      </c>
      <c r="B451" s="31" t="s">
        <v>332</v>
      </c>
      <c r="C451" s="32" t="s">
        <v>286</v>
      </c>
      <c r="D451" s="10" t="s">
        <v>1</v>
      </c>
      <c r="E451" s="12">
        <f t="shared" si="18"/>
        <v>396.9</v>
      </c>
      <c r="F451" s="12">
        <f>F452+F453+F454</f>
        <v>0</v>
      </c>
      <c r="G451" s="12">
        <f>G452+G453+G454</f>
        <v>0</v>
      </c>
      <c r="H451" s="12">
        <f>H452+H453+H454</f>
        <v>396.9</v>
      </c>
      <c r="I451" s="12">
        <f>I452+I453+I454</f>
        <v>0</v>
      </c>
      <c r="J451" s="32" t="s">
        <v>323</v>
      </c>
      <c r="K451" s="32" t="s">
        <v>333</v>
      </c>
      <c r="L451" s="32"/>
    </row>
    <row r="452" spans="1:12" ht="31.5" customHeight="1">
      <c r="A452" s="30"/>
      <c r="B452" s="31"/>
      <c r="C452" s="32"/>
      <c r="D452" s="11">
        <v>2018</v>
      </c>
      <c r="E452" s="12">
        <f t="shared" si="18"/>
        <v>396.9</v>
      </c>
      <c r="F452" s="12">
        <v>0</v>
      </c>
      <c r="G452" s="12">
        <v>0</v>
      </c>
      <c r="H452" s="12">
        <v>396.9</v>
      </c>
      <c r="I452" s="12">
        <v>0</v>
      </c>
      <c r="J452" s="32"/>
      <c r="K452" s="32"/>
      <c r="L452" s="32"/>
    </row>
    <row r="453" spans="1:12" ht="31.5" customHeight="1">
      <c r="A453" s="30"/>
      <c r="B453" s="31"/>
      <c r="C453" s="32"/>
      <c r="D453" s="11">
        <v>2019</v>
      </c>
      <c r="E453" s="12">
        <f t="shared" si="18"/>
        <v>0</v>
      </c>
      <c r="F453" s="12">
        <v>0</v>
      </c>
      <c r="G453" s="12">
        <v>0</v>
      </c>
      <c r="H453" s="12">
        <v>0</v>
      </c>
      <c r="I453" s="12">
        <v>0</v>
      </c>
      <c r="J453" s="32"/>
      <c r="K453" s="32"/>
      <c r="L453" s="32"/>
    </row>
    <row r="454" spans="1:12" ht="259.5" customHeight="1">
      <c r="A454" s="30"/>
      <c r="B454" s="31"/>
      <c r="C454" s="32"/>
      <c r="D454" s="11">
        <v>2020</v>
      </c>
      <c r="E454" s="12">
        <f t="shared" si="18"/>
        <v>0</v>
      </c>
      <c r="F454" s="12">
        <v>0</v>
      </c>
      <c r="G454" s="12">
        <v>0</v>
      </c>
      <c r="H454" s="12">
        <v>0</v>
      </c>
      <c r="I454" s="12">
        <v>0</v>
      </c>
      <c r="J454" s="32"/>
      <c r="K454" s="32"/>
      <c r="L454" s="32"/>
    </row>
    <row r="455" spans="1:12" ht="31.5" customHeight="1">
      <c r="A455" s="30" t="s">
        <v>337</v>
      </c>
      <c r="B455" s="31" t="s">
        <v>334</v>
      </c>
      <c r="C455" s="32" t="s">
        <v>335</v>
      </c>
      <c r="D455" s="10" t="s">
        <v>1</v>
      </c>
      <c r="E455" s="12">
        <f t="shared" si="18"/>
        <v>2600</v>
      </c>
      <c r="F455" s="12">
        <f>F456+F457+F458</f>
        <v>0</v>
      </c>
      <c r="G455" s="12">
        <f>G456+G457+G458</f>
        <v>0</v>
      </c>
      <c r="H455" s="12">
        <f>H456+H457+H458</f>
        <v>2600</v>
      </c>
      <c r="I455" s="12">
        <f>I456+I457+I458</f>
        <v>0</v>
      </c>
      <c r="J455" s="32" t="s">
        <v>610</v>
      </c>
      <c r="K455" s="32" t="s">
        <v>559</v>
      </c>
      <c r="L455" s="32"/>
    </row>
    <row r="456" spans="1:12" ht="31.5" customHeight="1">
      <c r="A456" s="30"/>
      <c r="B456" s="31"/>
      <c r="C456" s="32"/>
      <c r="D456" s="11">
        <v>2018</v>
      </c>
      <c r="E456" s="12">
        <f t="shared" si="18"/>
        <v>800</v>
      </c>
      <c r="F456" s="22">
        <v>0</v>
      </c>
      <c r="G456" s="22">
        <v>0</v>
      </c>
      <c r="H456" s="22">
        <v>800</v>
      </c>
      <c r="I456" s="12">
        <v>0</v>
      </c>
      <c r="J456" s="32"/>
      <c r="K456" s="32"/>
      <c r="L456" s="32"/>
    </row>
    <row r="457" spans="1:12" ht="31.5" customHeight="1">
      <c r="A457" s="30"/>
      <c r="B457" s="31"/>
      <c r="C457" s="32"/>
      <c r="D457" s="11">
        <v>2019</v>
      </c>
      <c r="E457" s="12">
        <f t="shared" si="18"/>
        <v>800</v>
      </c>
      <c r="F457" s="22">
        <v>0</v>
      </c>
      <c r="G457" s="22">
        <v>0</v>
      </c>
      <c r="H457" s="22">
        <v>800</v>
      </c>
      <c r="I457" s="12">
        <v>0</v>
      </c>
      <c r="J457" s="32"/>
      <c r="K457" s="32"/>
      <c r="L457" s="32"/>
    </row>
    <row r="458" spans="1:12" ht="273" customHeight="1">
      <c r="A458" s="30"/>
      <c r="B458" s="31"/>
      <c r="C458" s="32"/>
      <c r="D458" s="11">
        <v>2020</v>
      </c>
      <c r="E458" s="12">
        <f t="shared" si="18"/>
        <v>1000</v>
      </c>
      <c r="F458" s="22">
        <v>0</v>
      </c>
      <c r="G458" s="22">
        <v>0</v>
      </c>
      <c r="H458" s="22">
        <v>1000</v>
      </c>
      <c r="I458" s="12">
        <v>0</v>
      </c>
      <c r="J458" s="32"/>
      <c r="K458" s="32"/>
      <c r="L458" s="32"/>
    </row>
    <row r="459" spans="1:12" ht="31.5" customHeight="1">
      <c r="A459" s="30" t="s">
        <v>338</v>
      </c>
      <c r="B459" s="31" t="s">
        <v>336</v>
      </c>
      <c r="C459" s="32" t="s">
        <v>335</v>
      </c>
      <c r="D459" s="10" t="s">
        <v>1</v>
      </c>
      <c r="E459" s="12">
        <f t="shared" si="18"/>
        <v>7145.4</v>
      </c>
      <c r="F459" s="12">
        <f>F460+F461+F462</f>
        <v>0</v>
      </c>
      <c r="G459" s="12">
        <f>G460+G461+G462</f>
        <v>0</v>
      </c>
      <c r="H459" s="12">
        <f>H460+H461+H462</f>
        <v>7145.4</v>
      </c>
      <c r="I459" s="12">
        <f>I460+I461+I462</f>
        <v>0</v>
      </c>
      <c r="J459" s="32" t="s">
        <v>610</v>
      </c>
      <c r="K459" s="32" t="s">
        <v>560</v>
      </c>
      <c r="L459" s="32"/>
    </row>
    <row r="460" spans="1:12" ht="31.5" customHeight="1">
      <c r="A460" s="30"/>
      <c r="B460" s="31"/>
      <c r="C460" s="32"/>
      <c r="D460" s="11">
        <v>2018</v>
      </c>
      <c r="E460" s="12">
        <f t="shared" si="18"/>
        <v>2372.7</v>
      </c>
      <c r="F460" s="22">
        <v>0</v>
      </c>
      <c r="G460" s="22">
        <v>0</v>
      </c>
      <c r="H460" s="22">
        <v>2372.7</v>
      </c>
      <c r="I460" s="12">
        <v>0</v>
      </c>
      <c r="J460" s="32"/>
      <c r="K460" s="32"/>
      <c r="L460" s="32"/>
    </row>
    <row r="461" spans="1:12" ht="31.5" customHeight="1">
      <c r="A461" s="30"/>
      <c r="B461" s="31"/>
      <c r="C461" s="32"/>
      <c r="D461" s="11">
        <v>2019</v>
      </c>
      <c r="E461" s="12">
        <f t="shared" si="18"/>
        <v>2372.7</v>
      </c>
      <c r="F461" s="22">
        <v>0</v>
      </c>
      <c r="G461" s="22">
        <v>0</v>
      </c>
      <c r="H461" s="22">
        <v>2372.7</v>
      </c>
      <c r="I461" s="12">
        <v>0</v>
      </c>
      <c r="J461" s="32"/>
      <c r="K461" s="32"/>
      <c r="L461" s="32"/>
    </row>
    <row r="462" spans="1:12" ht="274.5" customHeight="1">
      <c r="A462" s="30"/>
      <c r="B462" s="31"/>
      <c r="C462" s="32"/>
      <c r="D462" s="11">
        <v>2020</v>
      </c>
      <c r="E462" s="12">
        <f t="shared" si="18"/>
        <v>2400</v>
      </c>
      <c r="F462" s="22">
        <v>0</v>
      </c>
      <c r="G462" s="22">
        <v>0</v>
      </c>
      <c r="H462" s="22">
        <v>2400</v>
      </c>
      <c r="I462" s="12">
        <v>0</v>
      </c>
      <c r="J462" s="32"/>
      <c r="K462" s="32"/>
      <c r="L462" s="32"/>
    </row>
    <row r="463" spans="1:12" ht="31.5" customHeight="1">
      <c r="A463" s="30" t="s">
        <v>339</v>
      </c>
      <c r="B463" s="31" t="s">
        <v>340</v>
      </c>
      <c r="C463" s="32" t="s">
        <v>341</v>
      </c>
      <c r="D463" s="10" t="s">
        <v>1</v>
      </c>
      <c r="E463" s="12">
        <f t="shared" si="18"/>
        <v>3500</v>
      </c>
      <c r="F463" s="12">
        <f>F464+F465+F466</f>
        <v>0</v>
      </c>
      <c r="G463" s="12">
        <f>G464+G465+G466</f>
        <v>3325</v>
      </c>
      <c r="H463" s="12">
        <f>H464+H465+H466</f>
        <v>175</v>
      </c>
      <c r="I463" s="12">
        <f>I464+I465+I466</f>
        <v>0</v>
      </c>
      <c r="J463" s="32" t="s">
        <v>611</v>
      </c>
      <c r="K463" s="32" t="s">
        <v>681</v>
      </c>
      <c r="L463" s="32"/>
    </row>
    <row r="464" spans="1:12" ht="31.5" customHeight="1">
      <c r="A464" s="30"/>
      <c r="B464" s="31"/>
      <c r="C464" s="32"/>
      <c r="D464" s="11">
        <v>2018</v>
      </c>
      <c r="E464" s="12">
        <f t="shared" si="18"/>
        <v>3500</v>
      </c>
      <c r="F464" s="22">
        <v>0</v>
      </c>
      <c r="G464" s="22">
        <v>3325</v>
      </c>
      <c r="H464" s="22">
        <v>175</v>
      </c>
      <c r="I464" s="12">
        <v>0</v>
      </c>
      <c r="J464" s="32"/>
      <c r="K464" s="32"/>
      <c r="L464" s="32"/>
    </row>
    <row r="465" spans="1:12" ht="31.5" customHeight="1">
      <c r="A465" s="30"/>
      <c r="B465" s="31"/>
      <c r="C465" s="32"/>
      <c r="D465" s="11">
        <v>2019</v>
      </c>
      <c r="E465" s="12">
        <f t="shared" si="18"/>
        <v>0</v>
      </c>
      <c r="F465" s="22">
        <v>0</v>
      </c>
      <c r="G465" s="22">
        <v>0</v>
      </c>
      <c r="H465" s="22">
        <v>0</v>
      </c>
      <c r="I465" s="12">
        <v>0</v>
      </c>
      <c r="J465" s="32"/>
      <c r="K465" s="32"/>
      <c r="L465" s="32"/>
    </row>
    <row r="466" spans="1:12" ht="279" customHeight="1">
      <c r="A466" s="30"/>
      <c r="B466" s="31"/>
      <c r="C466" s="32"/>
      <c r="D466" s="11">
        <v>2020</v>
      </c>
      <c r="E466" s="12">
        <f t="shared" si="18"/>
        <v>0</v>
      </c>
      <c r="F466" s="22">
        <v>0</v>
      </c>
      <c r="G466" s="22">
        <v>0</v>
      </c>
      <c r="H466" s="22">
        <v>0</v>
      </c>
      <c r="I466" s="12">
        <v>0</v>
      </c>
      <c r="J466" s="32"/>
      <c r="K466" s="32"/>
      <c r="L466" s="32"/>
    </row>
    <row r="467" spans="1:12" ht="40.5" customHeight="1">
      <c r="A467" s="33" t="s">
        <v>44</v>
      </c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5"/>
    </row>
    <row r="468" spans="1:12" ht="31.5" customHeight="1">
      <c r="A468" s="30"/>
      <c r="B468" s="36" t="s">
        <v>23</v>
      </c>
      <c r="C468" s="37"/>
      <c r="D468" s="8" t="s">
        <v>1</v>
      </c>
      <c r="E468" s="7">
        <f>F468+G468+H468+I468</f>
        <v>205632.7</v>
      </c>
      <c r="F468" s="7">
        <f>F469+F471+F470</f>
        <v>0</v>
      </c>
      <c r="G468" s="7">
        <f>G469+G471+G470</f>
        <v>131511</v>
      </c>
      <c r="H468" s="7">
        <f>H469+H471+H470</f>
        <v>74121.7</v>
      </c>
      <c r="I468" s="7">
        <f>I469+I471+I470</f>
        <v>0</v>
      </c>
      <c r="J468" s="32"/>
      <c r="K468" s="32"/>
      <c r="L468" s="32"/>
    </row>
    <row r="469" spans="1:12" ht="31.5" customHeight="1">
      <c r="A469" s="30"/>
      <c r="B469" s="36"/>
      <c r="C469" s="37"/>
      <c r="D469" s="5">
        <v>2018</v>
      </c>
      <c r="E469" s="7">
        <f>F469+G469+H469+I469</f>
        <v>52031.5</v>
      </c>
      <c r="F469" s="7">
        <f aca="true" t="shared" si="19" ref="F469:I471">F474+F574+F623</f>
        <v>0</v>
      </c>
      <c r="G469" s="7">
        <f t="shared" si="19"/>
        <v>12323.599999999999</v>
      </c>
      <c r="H469" s="7">
        <f t="shared" si="19"/>
        <v>39707.9</v>
      </c>
      <c r="I469" s="7">
        <f t="shared" si="19"/>
        <v>0</v>
      </c>
      <c r="J469" s="32"/>
      <c r="K469" s="32"/>
      <c r="L469" s="32"/>
    </row>
    <row r="470" spans="1:12" ht="31.5" customHeight="1">
      <c r="A470" s="30"/>
      <c r="B470" s="36"/>
      <c r="C470" s="37"/>
      <c r="D470" s="5">
        <v>2019</v>
      </c>
      <c r="E470" s="7">
        <f>F470+G470+H470+I470</f>
        <v>138242.19999999998</v>
      </c>
      <c r="F470" s="7">
        <f t="shared" si="19"/>
        <v>0</v>
      </c>
      <c r="G470" s="7">
        <f t="shared" si="19"/>
        <v>115387.4</v>
      </c>
      <c r="H470" s="7">
        <f t="shared" si="19"/>
        <v>22854.8</v>
      </c>
      <c r="I470" s="7">
        <f t="shared" si="19"/>
        <v>0</v>
      </c>
      <c r="J470" s="32"/>
      <c r="K470" s="32"/>
      <c r="L470" s="32"/>
    </row>
    <row r="471" spans="1:12" ht="31.5" customHeight="1">
      <c r="A471" s="30"/>
      <c r="B471" s="36"/>
      <c r="C471" s="37"/>
      <c r="D471" s="5">
        <v>2020</v>
      </c>
      <c r="E471" s="7">
        <f>F471+G471+H471+I471</f>
        <v>15359</v>
      </c>
      <c r="F471" s="7">
        <f t="shared" si="19"/>
        <v>0</v>
      </c>
      <c r="G471" s="7">
        <f t="shared" si="19"/>
        <v>3800</v>
      </c>
      <c r="H471" s="7">
        <f t="shared" si="19"/>
        <v>11559</v>
      </c>
      <c r="I471" s="7">
        <f t="shared" si="19"/>
        <v>0</v>
      </c>
      <c r="J471" s="32"/>
      <c r="K471" s="32"/>
      <c r="L471" s="32"/>
    </row>
    <row r="472" spans="1:12" ht="31.5" customHeight="1">
      <c r="A472" s="4" t="s">
        <v>7</v>
      </c>
      <c r="B472" s="59" t="s">
        <v>35</v>
      </c>
      <c r="C472" s="60"/>
      <c r="D472" s="60"/>
      <c r="E472" s="60"/>
      <c r="F472" s="60"/>
      <c r="G472" s="60"/>
      <c r="H472" s="60"/>
      <c r="I472" s="60"/>
      <c r="J472" s="60"/>
      <c r="K472" s="60"/>
      <c r="L472" s="61"/>
    </row>
    <row r="473" spans="1:12" ht="31.5" customHeight="1">
      <c r="A473" s="54"/>
      <c r="B473" s="36" t="s">
        <v>190</v>
      </c>
      <c r="C473" s="37"/>
      <c r="D473" s="8" t="s">
        <v>1</v>
      </c>
      <c r="E473" s="7">
        <f>E474+E475+E476</f>
        <v>159392.19999999998</v>
      </c>
      <c r="F473" s="7">
        <f>F474+F475+F476</f>
        <v>0</v>
      </c>
      <c r="G473" s="7">
        <f>G474+G475+G476</f>
        <v>118191.2</v>
      </c>
      <c r="H473" s="7">
        <f>H474+H475+H476</f>
        <v>41201</v>
      </c>
      <c r="I473" s="7">
        <f>I474+I475+I476</f>
        <v>0</v>
      </c>
      <c r="J473" s="32"/>
      <c r="K473" s="32"/>
      <c r="L473" s="32"/>
    </row>
    <row r="474" spans="1:12" ht="31.5" customHeight="1">
      <c r="A474" s="54"/>
      <c r="B474" s="36"/>
      <c r="C474" s="37"/>
      <c r="D474" s="5">
        <v>2018</v>
      </c>
      <c r="E474" s="7">
        <f>F474+G474+H474+I474</f>
        <v>29125.8</v>
      </c>
      <c r="F474" s="7">
        <f aca="true" t="shared" si="20" ref="F474:H476">F479+F544+F561</f>
        <v>0</v>
      </c>
      <c r="G474" s="7">
        <f t="shared" si="20"/>
        <v>1203.8</v>
      </c>
      <c r="H474" s="7">
        <f t="shared" si="20"/>
        <v>27922</v>
      </c>
      <c r="I474" s="7">
        <f>I483+I499+I503+I507+I511+I515+I519+I523+I527+I531+I552+I556+I565+I569+I491+I495+I487+I548</f>
        <v>0</v>
      </c>
      <c r="J474" s="32"/>
      <c r="K474" s="32"/>
      <c r="L474" s="32"/>
    </row>
    <row r="475" spans="1:12" ht="31.5" customHeight="1">
      <c r="A475" s="54"/>
      <c r="B475" s="36"/>
      <c r="C475" s="37"/>
      <c r="D475" s="5">
        <v>2019</v>
      </c>
      <c r="E475" s="7">
        <f>F475+G475+H475+I475</f>
        <v>124804.4</v>
      </c>
      <c r="F475" s="7">
        <f t="shared" si="20"/>
        <v>0</v>
      </c>
      <c r="G475" s="7">
        <f t="shared" si="20"/>
        <v>113187.4</v>
      </c>
      <c r="H475" s="7">
        <f t="shared" si="20"/>
        <v>11617</v>
      </c>
      <c r="I475" s="7">
        <f>I484+I500+I504+I508+I512+I516+I520+I524+I528+I532+I553+I557+I566+I570+I492+I496+I488+I549</f>
        <v>0</v>
      </c>
      <c r="J475" s="32"/>
      <c r="K475" s="32"/>
      <c r="L475" s="32"/>
    </row>
    <row r="476" spans="1:12" ht="31.5" customHeight="1">
      <c r="A476" s="54"/>
      <c r="B476" s="36"/>
      <c r="C476" s="37"/>
      <c r="D476" s="5">
        <v>2020</v>
      </c>
      <c r="E476" s="7">
        <f>F476+G476+H476+I476</f>
        <v>5462</v>
      </c>
      <c r="F476" s="7">
        <f t="shared" si="20"/>
        <v>0</v>
      </c>
      <c r="G476" s="7">
        <f t="shared" si="20"/>
        <v>3800</v>
      </c>
      <c r="H476" s="7">
        <f t="shared" si="20"/>
        <v>1662</v>
      </c>
      <c r="I476" s="7">
        <f>I485+I501+I505+I509+I513+I517+I521+I525+I529+I533+I554+I558+I567+I571+I493+I497+I489+I550</f>
        <v>0</v>
      </c>
      <c r="J476" s="32"/>
      <c r="K476" s="32"/>
      <c r="L476" s="32"/>
    </row>
    <row r="477" spans="1:12" ht="31.5" customHeight="1">
      <c r="A477" s="4" t="s">
        <v>189</v>
      </c>
      <c r="B477" s="65" t="s">
        <v>2</v>
      </c>
      <c r="C477" s="65"/>
      <c r="D477" s="65"/>
      <c r="E477" s="65"/>
      <c r="F477" s="65"/>
      <c r="G477" s="65"/>
      <c r="H477" s="65"/>
      <c r="I477" s="65"/>
      <c r="J477" s="65"/>
      <c r="K477" s="65"/>
      <c r="L477" s="65"/>
    </row>
    <row r="478" spans="1:12" ht="31.5" customHeight="1">
      <c r="A478" s="54"/>
      <c r="B478" s="36" t="s">
        <v>677</v>
      </c>
      <c r="C478" s="37"/>
      <c r="D478" s="8" t="s">
        <v>1</v>
      </c>
      <c r="E478" s="7">
        <f>E479+E481+E480</f>
        <v>42613.5</v>
      </c>
      <c r="F478" s="7">
        <f>F479+F481+F480</f>
        <v>0</v>
      </c>
      <c r="G478" s="7">
        <f>G479+G481+G480</f>
        <v>13453.8</v>
      </c>
      <c r="H478" s="7">
        <f>H479+H481+H480</f>
        <v>29159.7</v>
      </c>
      <c r="I478" s="7">
        <f>I479+I481+I480</f>
        <v>0</v>
      </c>
      <c r="J478" s="37"/>
      <c r="K478" s="37"/>
      <c r="L478" s="37"/>
    </row>
    <row r="479" spans="1:12" ht="31.5" customHeight="1">
      <c r="A479" s="54"/>
      <c r="B479" s="36"/>
      <c r="C479" s="37"/>
      <c r="D479" s="5">
        <v>2018</v>
      </c>
      <c r="E479" s="7">
        <f aca="true" t="shared" si="21" ref="E479:E521">F479+G479+H479+I479</f>
        <v>26615</v>
      </c>
      <c r="F479" s="7">
        <f>F483+F499+F503+F507+F511+F515+F519+F523+F527+F531+F487+F491+F495+F535</f>
        <v>0</v>
      </c>
      <c r="G479" s="7">
        <f>G483+G499+G503+G507+G511+G515+G519+G523+G527+G531+G487+G491+G495+G535+G539</f>
        <v>1203.8</v>
      </c>
      <c r="H479" s="7">
        <f>H483+H499+H503+H507+H511+H515+H519+H523+H527+H531+H487+H491+H495+H535+H539</f>
        <v>25411.2</v>
      </c>
      <c r="I479" s="7">
        <f>I483+I499+I503+I507+I511+I515+I519+I523+I527+I531+I487+I491+I495+I535</f>
        <v>0</v>
      </c>
      <c r="J479" s="37"/>
      <c r="K479" s="37"/>
      <c r="L479" s="37"/>
    </row>
    <row r="480" spans="1:12" ht="31.5" customHeight="1">
      <c r="A480" s="54"/>
      <c r="B480" s="36"/>
      <c r="C480" s="37"/>
      <c r="D480" s="5">
        <v>2019</v>
      </c>
      <c r="E480" s="7">
        <f t="shared" si="21"/>
        <v>10945.5</v>
      </c>
      <c r="F480" s="7">
        <f aca="true" t="shared" si="22" ref="F480:I481">F484+F500+F504+F508+F512+F516+F520+F524+F528+F532+F488+F492+F496+F536</f>
        <v>0</v>
      </c>
      <c r="G480" s="7">
        <f t="shared" si="22"/>
        <v>8450</v>
      </c>
      <c r="H480" s="7">
        <f t="shared" si="22"/>
        <v>2495.5</v>
      </c>
      <c r="I480" s="7">
        <f t="shared" si="22"/>
        <v>0</v>
      </c>
      <c r="J480" s="37"/>
      <c r="K480" s="37"/>
      <c r="L480" s="37"/>
    </row>
    <row r="481" spans="1:12" ht="31.5" customHeight="1">
      <c r="A481" s="54"/>
      <c r="B481" s="36"/>
      <c r="C481" s="37"/>
      <c r="D481" s="5">
        <v>2020</v>
      </c>
      <c r="E481" s="7">
        <f t="shared" si="21"/>
        <v>5053</v>
      </c>
      <c r="F481" s="7">
        <f t="shared" si="22"/>
        <v>0</v>
      </c>
      <c r="G481" s="7">
        <f t="shared" si="22"/>
        <v>3800</v>
      </c>
      <c r="H481" s="7">
        <f t="shared" si="22"/>
        <v>1253</v>
      </c>
      <c r="I481" s="7">
        <f t="shared" si="22"/>
        <v>0</v>
      </c>
      <c r="J481" s="37"/>
      <c r="K481" s="37"/>
      <c r="L481" s="37"/>
    </row>
    <row r="482" spans="1:12" ht="31.5" customHeight="1">
      <c r="A482" s="30" t="s">
        <v>203</v>
      </c>
      <c r="B482" s="31" t="s">
        <v>169</v>
      </c>
      <c r="C482" s="32" t="s">
        <v>136</v>
      </c>
      <c r="D482" s="10" t="s">
        <v>1</v>
      </c>
      <c r="E482" s="12">
        <f t="shared" si="21"/>
        <v>2100</v>
      </c>
      <c r="F482" s="12">
        <f>F483+F484+F485</f>
        <v>0</v>
      </c>
      <c r="G482" s="12">
        <f>G483+G484+G485</f>
        <v>1800</v>
      </c>
      <c r="H482" s="12">
        <f>H483+H484+H485</f>
        <v>300</v>
      </c>
      <c r="I482" s="12">
        <f>I483+I484+I485</f>
        <v>0</v>
      </c>
      <c r="J482" s="32" t="s">
        <v>612</v>
      </c>
      <c r="K482" s="62" t="s">
        <v>682</v>
      </c>
      <c r="L482" s="32"/>
    </row>
    <row r="483" spans="1:12" ht="31.5" customHeight="1">
      <c r="A483" s="30"/>
      <c r="B483" s="31"/>
      <c r="C483" s="32"/>
      <c r="D483" s="11">
        <v>2018</v>
      </c>
      <c r="E483" s="12">
        <f t="shared" si="21"/>
        <v>100</v>
      </c>
      <c r="F483" s="12">
        <v>0</v>
      </c>
      <c r="G483" s="12">
        <v>0</v>
      </c>
      <c r="H483" s="12">
        <v>100</v>
      </c>
      <c r="I483" s="12">
        <v>0</v>
      </c>
      <c r="J483" s="32"/>
      <c r="K483" s="63"/>
      <c r="L483" s="32"/>
    </row>
    <row r="484" spans="1:12" ht="31.5" customHeight="1">
      <c r="A484" s="30"/>
      <c r="B484" s="31"/>
      <c r="C484" s="32"/>
      <c r="D484" s="11">
        <v>2019</v>
      </c>
      <c r="E484" s="12">
        <f t="shared" si="21"/>
        <v>2000</v>
      </c>
      <c r="F484" s="12">
        <v>0</v>
      </c>
      <c r="G484" s="12">
        <v>1800</v>
      </c>
      <c r="H484" s="12">
        <v>200</v>
      </c>
      <c r="I484" s="12">
        <v>0</v>
      </c>
      <c r="J484" s="32"/>
      <c r="K484" s="63"/>
      <c r="L484" s="32"/>
    </row>
    <row r="485" spans="1:12" ht="346.5" customHeight="1">
      <c r="A485" s="30"/>
      <c r="B485" s="31"/>
      <c r="C485" s="32"/>
      <c r="D485" s="11">
        <v>2020</v>
      </c>
      <c r="E485" s="12">
        <f t="shared" si="21"/>
        <v>0</v>
      </c>
      <c r="F485" s="12">
        <v>0</v>
      </c>
      <c r="G485" s="12">
        <v>0</v>
      </c>
      <c r="H485" s="12">
        <v>0</v>
      </c>
      <c r="I485" s="12">
        <v>0</v>
      </c>
      <c r="J485" s="32"/>
      <c r="K485" s="64"/>
      <c r="L485" s="32"/>
    </row>
    <row r="486" spans="1:12" ht="31.5" customHeight="1">
      <c r="A486" s="30" t="s">
        <v>204</v>
      </c>
      <c r="B486" s="31" t="s">
        <v>239</v>
      </c>
      <c r="C486" s="32" t="s">
        <v>133</v>
      </c>
      <c r="D486" s="10" t="s">
        <v>1</v>
      </c>
      <c r="E486" s="12">
        <f t="shared" si="21"/>
        <v>6982.5</v>
      </c>
      <c r="F486" s="12">
        <f>F487+F488+F489</f>
        <v>0</v>
      </c>
      <c r="G486" s="12">
        <f>G487+G488+G489</f>
        <v>6650</v>
      </c>
      <c r="H486" s="12">
        <f>H487+H488+H489</f>
        <v>332.5</v>
      </c>
      <c r="I486" s="12">
        <f>I487+I488+I489</f>
        <v>0</v>
      </c>
      <c r="J486" s="32" t="s">
        <v>613</v>
      </c>
      <c r="K486" s="32" t="s">
        <v>520</v>
      </c>
      <c r="L486" s="32"/>
    </row>
    <row r="487" spans="1:12" ht="31.5" customHeight="1">
      <c r="A487" s="30"/>
      <c r="B487" s="31"/>
      <c r="C487" s="32"/>
      <c r="D487" s="11">
        <v>2018</v>
      </c>
      <c r="E487" s="12">
        <f t="shared" si="21"/>
        <v>0</v>
      </c>
      <c r="F487" s="12">
        <v>0</v>
      </c>
      <c r="G487" s="12">
        <v>0</v>
      </c>
      <c r="H487" s="12">
        <v>0</v>
      </c>
      <c r="I487" s="12">
        <v>0</v>
      </c>
      <c r="J487" s="32"/>
      <c r="K487" s="32"/>
      <c r="L487" s="32"/>
    </row>
    <row r="488" spans="1:12" ht="31.5" customHeight="1">
      <c r="A488" s="30"/>
      <c r="B488" s="31"/>
      <c r="C488" s="32"/>
      <c r="D488" s="11">
        <v>2019</v>
      </c>
      <c r="E488" s="12">
        <f t="shared" si="21"/>
        <v>6982.5</v>
      </c>
      <c r="F488" s="12">
        <v>0</v>
      </c>
      <c r="G488" s="12">
        <v>6650</v>
      </c>
      <c r="H488" s="12">
        <v>332.5</v>
      </c>
      <c r="I488" s="12">
        <v>0</v>
      </c>
      <c r="J488" s="32"/>
      <c r="K488" s="32"/>
      <c r="L488" s="32"/>
    </row>
    <row r="489" spans="1:12" ht="349.5" customHeight="1">
      <c r="A489" s="30"/>
      <c r="B489" s="31"/>
      <c r="C489" s="32"/>
      <c r="D489" s="11">
        <v>2020</v>
      </c>
      <c r="E489" s="12">
        <f t="shared" si="21"/>
        <v>0</v>
      </c>
      <c r="F489" s="12">
        <v>0</v>
      </c>
      <c r="G489" s="12">
        <v>0</v>
      </c>
      <c r="H489" s="12">
        <v>0</v>
      </c>
      <c r="I489" s="12">
        <v>0</v>
      </c>
      <c r="J489" s="32"/>
      <c r="K489" s="32"/>
      <c r="L489" s="32"/>
    </row>
    <row r="490" spans="1:12" ht="31.5" customHeight="1">
      <c r="A490" s="30" t="s">
        <v>205</v>
      </c>
      <c r="B490" s="31" t="s">
        <v>669</v>
      </c>
      <c r="C490" s="32" t="s">
        <v>133</v>
      </c>
      <c r="D490" s="10" t="s">
        <v>1</v>
      </c>
      <c r="E490" s="12">
        <f t="shared" si="21"/>
        <v>1000</v>
      </c>
      <c r="F490" s="12">
        <f>F491+F492+F493</f>
        <v>0</v>
      </c>
      <c r="G490" s="12">
        <f>G491+G492+G493</f>
        <v>0</v>
      </c>
      <c r="H490" s="12">
        <f>H491+H492+H493</f>
        <v>1000</v>
      </c>
      <c r="I490" s="12">
        <f>I491+I492+I493</f>
        <v>0</v>
      </c>
      <c r="J490" s="32" t="s">
        <v>613</v>
      </c>
      <c r="K490" s="32" t="s">
        <v>683</v>
      </c>
      <c r="L490" s="32"/>
    </row>
    <row r="491" spans="1:12" ht="31.5" customHeight="1">
      <c r="A491" s="30"/>
      <c r="B491" s="31"/>
      <c r="C491" s="32"/>
      <c r="D491" s="11">
        <v>2018</v>
      </c>
      <c r="E491" s="12">
        <f t="shared" si="21"/>
        <v>1000</v>
      </c>
      <c r="F491" s="12">
        <v>0</v>
      </c>
      <c r="G491" s="12">
        <v>0</v>
      </c>
      <c r="H491" s="12">
        <v>1000</v>
      </c>
      <c r="I491" s="12">
        <v>0</v>
      </c>
      <c r="J491" s="32"/>
      <c r="K491" s="32"/>
      <c r="L491" s="32"/>
    </row>
    <row r="492" spans="1:12" ht="31.5" customHeight="1">
      <c r="A492" s="30"/>
      <c r="B492" s="31"/>
      <c r="C492" s="32"/>
      <c r="D492" s="11">
        <v>2019</v>
      </c>
      <c r="E492" s="12">
        <f t="shared" si="21"/>
        <v>0</v>
      </c>
      <c r="F492" s="12">
        <v>0</v>
      </c>
      <c r="G492" s="12">
        <v>0</v>
      </c>
      <c r="H492" s="12">
        <v>0</v>
      </c>
      <c r="I492" s="12">
        <v>0</v>
      </c>
      <c r="J492" s="32"/>
      <c r="K492" s="32"/>
      <c r="L492" s="32"/>
    </row>
    <row r="493" spans="1:12" ht="352.5" customHeight="1">
      <c r="A493" s="30"/>
      <c r="B493" s="31"/>
      <c r="C493" s="32"/>
      <c r="D493" s="11">
        <v>2020</v>
      </c>
      <c r="E493" s="12">
        <f t="shared" si="21"/>
        <v>0</v>
      </c>
      <c r="F493" s="12">
        <v>0</v>
      </c>
      <c r="G493" s="12">
        <v>0</v>
      </c>
      <c r="H493" s="12">
        <v>0</v>
      </c>
      <c r="I493" s="12">
        <v>0</v>
      </c>
      <c r="J493" s="32"/>
      <c r="K493" s="32"/>
      <c r="L493" s="32"/>
    </row>
    <row r="494" spans="1:12" ht="31.5" customHeight="1">
      <c r="A494" s="30" t="s">
        <v>206</v>
      </c>
      <c r="B494" s="31" t="s">
        <v>240</v>
      </c>
      <c r="C494" s="32" t="s">
        <v>133</v>
      </c>
      <c r="D494" s="10" t="s">
        <v>1</v>
      </c>
      <c r="E494" s="12">
        <f t="shared" si="21"/>
        <v>3990</v>
      </c>
      <c r="F494" s="12">
        <f>F495+F496+F497</f>
        <v>0</v>
      </c>
      <c r="G494" s="12">
        <f>G495+G496+G497</f>
        <v>3800</v>
      </c>
      <c r="H494" s="12">
        <f>H495+H496+H497</f>
        <v>190</v>
      </c>
      <c r="I494" s="12">
        <f>I495+I496+I497</f>
        <v>0</v>
      </c>
      <c r="J494" s="32" t="s">
        <v>613</v>
      </c>
      <c r="K494" s="32" t="s">
        <v>520</v>
      </c>
      <c r="L494" s="32"/>
    </row>
    <row r="495" spans="1:12" ht="31.5" customHeight="1">
      <c r="A495" s="30"/>
      <c r="B495" s="31"/>
      <c r="C495" s="32"/>
      <c r="D495" s="11">
        <v>2018</v>
      </c>
      <c r="E495" s="12">
        <f t="shared" si="21"/>
        <v>0</v>
      </c>
      <c r="F495" s="12">
        <v>0</v>
      </c>
      <c r="G495" s="12">
        <v>0</v>
      </c>
      <c r="H495" s="12">
        <v>0</v>
      </c>
      <c r="I495" s="12">
        <v>0</v>
      </c>
      <c r="J495" s="32"/>
      <c r="K495" s="32"/>
      <c r="L495" s="32"/>
    </row>
    <row r="496" spans="1:12" ht="31.5" customHeight="1">
      <c r="A496" s="30"/>
      <c r="B496" s="31"/>
      <c r="C496" s="32"/>
      <c r="D496" s="11">
        <v>2019</v>
      </c>
      <c r="E496" s="12">
        <f t="shared" si="21"/>
        <v>0</v>
      </c>
      <c r="F496" s="12">
        <v>0</v>
      </c>
      <c r="G496" s="12">
        <v>0</v>
      </c>
      <c r="H496" s="12">
        <v>0</v>
      </c>
      <c r="I496" s="12">
        <v>0</v>
      </c>
      <c r="J496" s="32"/>
      <c r="K496" s="32"/>
      <c r="L496" s="32"/>
    </row>
    <row r="497" spans="1:12" ht="355.5" customHeight="1">
      <c r="A497" s="30"/>
      <c r="B497" s="31"/>
      <c r="C497" s="32"/>
      <c r="D497" s="11">
        <v>2020</v>
      </c>
      <c r="E497" s="12">
        <f t="shared" si="21"/>
        <v>3990</v>
      </c>
      <c r="F497" s="12">
        <v>0</v>
      </c>
      <c r="G497" s="12">
        <v>3800</v>
      </c>
      <c r="H497" s="12">
        <v>190</v>
      </c>
      <c r="I497" s="12">
        <v>0</v>
      </c>
      <c r="J497" s="32"/>
      <c r="K497" s="32"/>
      <c r="L497" s="32"/>
    </row>
    <row r="498" spans="1:12" ht="31.5" customHeight="1">
      <c r="A498" s="30" t="s">
        <v>207</v>
      </c>
      <c r="B498" s="31" t="s">
        <v>174</v>
      </c>
      <c r="C498" s="32" t="s">
        <v>112</v>
      </c>
      <c r="D498" s="10" t="s">
        <v>1</v>
      </c>
      <c r="E498" s="12">
        <f t="shared" si="21"/>
        <v>100</v>
      </c>
      <c r="F498" s="12">
        <f>F499+F500+F501</f>
        <v>0</v>
      </c>
      <c r="G498" s="12">
        <f>G499+G500+G501</f>
        <v>0</v>
      </c>
      <c r="H498" s="12">
        <f>H499+H500+H501</f>
        <v>100</v>
      </c>
      <c r="I498" s="12">
        <f>I499+I500+I501</f>
        <v>0</v>
      </c>
      <c r="J498" s="62" t="s">
        <v>614</v>
      </c>
      <c r="K498" s="62" t="s">
        <v>670</v>
      </c>
      <c r="L498" s="62"/>
    </row>
    <row r="499" spans="1:12" ht="31.5" customHeight="1">
      <c r="A499" s="30"/>
      <c r="B499" s="31"/>
      <c r="C499" s="32"/>
      <c r="D499" s="11">
        <v>2018</v>
      </c>
      <c r="E499" s="12">
        <f t="shared" si="21"/>
        <v>100</v>
      </c>
      <c r="F499" s="12">
        <v>0</v>
      </c>
      <c r="G499" s="12">
        <v>0</v>
      </c>
      <c r="H499" s="12">
        <v>100</v>
      </c>
      <c r="I499" s="12">
        <v>0</v>
      </c>
      <c r="J499" s="63"/>
      <c r="K499" s="63"/>
      <c r="L499" s="63"/>
    </row>
    <row r="500" spans="1:12" ht="31.5" customHeight="1">
      <c r="A500" s="30"/>
      <c r="B500" s="31"/>
      <c r="C500" s="32"/>
      <c r="D500" s="11">
        <v>2019</v>
      </c>
      <c r="E500" s="12">
        <f t="shared" si="21"/>
        <v>0</v>
      </c>
      <c r="F500" s="12">
        <v>0</v>
      </c>
      <c r="G500" s="12">
        <v>0</v>
      </c>
      <c r="H500" s="12">
        <v>0</v>
      </c>
      <c r="I500" s="12">
        <v>0</v>
      </c>
      <c r="J500" s="63"/>
      <c r="K500" s="63"/>
      <c r="L500" s="63"/>
    </row>
    <row r="501" spans="1:12" ht="342" customHeight="1">
      <c r="A501" s="30"/>
      <c r="B501" s="31"/>
      <c r="C501" s="32"/>
      <c r="D501" s="11">
        <v>2020</v>
      </c>
      <c r="E501" s="12">
        <f t="shared" si="21"/>
        <v>0</v>
      </c>
      <c r="F501" s="12">
        <v>0</v>
      </c>
      <c r="G501" s="12">
        <v>0</v>
      </c>
      <c r="H501" s="12">
        <v>0</v>
      </c>
      <c r="I501" s="12">
        <v>0</v>
      </c>
      <c r="J501" s="63"/>
      <c r="K501" s="63"/>
      <c r="L501" s="63"/>
    </row>
    <row r="502" spans="1:12" ht="31.5" customHeight="1">
      <c r="A502" s="67" t="s">
        <v>208</v>
      </c>
      <c r="B502" s="70" t="s">
        <v>191</v>
      </c>
      <c r="C502" s="62" t="s">
        <v>121</v>
      </c>
      <c r="D502" s="10" t="s">
        <v>1</v>
      </c>
      <c r="E502" s="12">
        <f t="shared" si="21"/>
        <v>1352.6</v>
      </c>
      <c r="F502" s="12">
        <f>F503+F504+F505</f>
        <v>0</v>
      </c>
      <c r="G502" s="12">
        <f>G503+G504+G505</f>
        <v>1203.8</v>
      </c>
      <c r="H502" s="12">
        <f>H503+H504+H505</f>
        <v>148.8</v>
      </c>
      <c r="I502" s="12">
        <f>I503+I504+I505</f>
        <v>0</v>
      </c>
      <c r="J502" s="62" t="s">
        <v>615</v>
      </c>
      <c r="K502" s="62" t="s">
        <v>684</v>
      </c>
      <c r="L502" s="32"/>
    </row>
    <row r="503" spans="1:12" ht="31.5" customHeight="1">
      <c r="A503" s="68"/>
      <c r="B503" s="71"/>
      <c r="C503" s="63"/>
      <c r="D503" s="11">
        <v>2018</v>
      </c>
      <c r="E503" s="12">
        <f t="shared" si="21"/>
        <v>1352.6</v>
      </c>
      <c r="F503" s="12">
        <v>0</v>
      </c>
      <c r="G503" s="12">
        <f>1352.6-148.8</f>
        <v>1203.8</v>
      </c>
      <c r="H503" s="12">
        <v>148.8</v>
      </c>
      <c r="I503" s="12">
        <v>0</v>
      </c>
      <c r="J503" s="63"/>
      <c r="K503" s="63"/>
      <c r="L503" s="32"/>
    </row>
    <row r="504" spans="1:12" ht="31.5" customHeight="1">
      <c r="A504" s="68"/>
      <c r="B504" s="71"/>
      <c r="C504" s="63"/>
      <c r="D504" s="11">
        <v>2019</v>
      </c>
      <c r="E504" s="12">
        <f t="shared" si="21"/>
        <v>0</v>
      </c>
      <c r="F504" s="12">
        <v>0</v>
      </c>
      <c r="G504" s="12">
        <v>0</v>
      </c>
      <c r="H504" s="12">
        <v>0</v>
      </c>
      <c r="I504" s="12">
        <v>0</v>
      </c>
      <c r="J504" s="63"/>
      <c r="K504" s="63"/>
      <c r="L504" s="32"/>
    </row>
    <row r="505" spans="1:12" ht="348" customHeight="1">
      <c r="A505" s="69"/>
      <c r="B505" s="72"/>
      <c r="C505" s="64"/>
      <c r="D505" s="11">
        <v>2020</v>
      </c>
      <c r="E505" s="12">
        <f t="shared" si="21"/>
        <v>0</v>
      </c>
      <c r="F505" s="12">
        <v>0</v>
      </c>
      <c r="G505" s="12">
        <v>0</v>
      </c>
      <c r="H505" s="12">
        <v>0</v>
      </c>
      <c r="I505" s="12">
        <v>0</v>
      </c>
      <c r="J505" s="64"/>
      <c r="K505" s="64"/>
      <c r="L505" s="32"/>
    </row>
    <row r="506" spans="1:12" ht="31.5" customHeight="1">
      <c r="A506" s="67" t="s">
        <v>209</v>
      </c>
      <c r="B506" s="31" t="s">
        <v>522</v>
      </c>
      <c r="C506" s="32" t="s">
        <v>121</v>
      </c>
      <c r="D506" s="10" t="s">
        <v>1</v>
      </c>
      <c r="E506" s="12">
        <f t="shared" si="21"/>
        <v>310</v>
      </c>
      <c r="F506" s="12">
        <f>F507+F509+F508</f>
        <v>0</v>
      </c>
      <c r="G506" s="12">
        <f>G507+G509+G508</f>
        <v>0</v>
      </c>
      <c r="H506" s="12">
        <f>H507+H509+H508</f>
        <v>310</v>
      </c>
      <c r="I506" s="12">
        <f>I507+I509+I508</f>
        <v>0</v>
      </c>
      <c r="J506" s="32" t="s">
        <v>615</v>
      </c>
      <c r="K506" s="32" t="s">
        <v>327</v>
      </c>
      <c r="L506" s="32" t="s">
        <v>546</v>
      </c>
    </row>
    <row r="507" spans="1:12" ht="31.5" customHeight="1">
      <c r="A507" s="68"/>
      <c r="B507" s="31"/>
      <c r="C507" s="32"/>
      <c r="D507" s="11">
        <v>2018</v>
      </c>
      <c r="E507" s="12">
        <f t="shared" si="21"/>
        <v>250</v>
      </c>
      <c r="F507" s="12">
        <v>0</v>
      </c>
      <c r="G507" s="12">
        <v>0</v>
      </c>
      <c r="H507" s="12">
        <v>250</v>
      </c>
      <c r="I507" s="12">
        <v>0</v>
      </c>
      <c r="J507" s="32"/>
      <c r="K507" s="32"/>
      <c r="L507" s="32"/>
    </row>
    <row r="508" spans="1:12" ht="31.5" customHeight="1">
      <c r="A508" s="68"/>
      <c r="B508" s="31"/>
      <c r="C508" s="32"/>
      <c r="D508" s="11">
        <v>2019</v>
      </c>
      <c r="E508" s="12">
        <f t="shared" si="21"/>
        <v>30</v>
      </c>
      <c r="F508" s="12">
        <v>0</v>
      </c>
      <c r="G508" s="12">
        <v>0</v>
      </c>
      <c r="H508" s="12">
        <v>30</v>
      </c>
      <c r="I508" s="12">
        <v>0</v>
      </c>
      <c r="J508" s="32"/>
      <c r="K508" s="32"/>
      <c r="L508" s="32"/>
    </row>
    <row r="509" spans="1:12" ht="352.5" customHeight="1">
      <c r="A509" s="69"/>
      <c r="B509" s="31"/>
      <c r="C509" s="32"/>
      <c r="D509" s="11">
        <v>2020</v>
      </c>
      <c r="E509" s="12">
        <f t="shared" si="21"/>
        <v>30</v>
      </c>
      <c r="F509" s="12">
        <v>0</v>
      </c>
      <c r="G509" s="12">
        <v>0</v>
      </c>
      <c r="H509" s="12">
        <v>30</v>
      </c>
      <c r="I509" s="12">
        <v>0</v>
      </c>
      <c r="J509" s="32"/>
      <c r="K509" s="32"/>
      <c r="L509" s="32"/>
    </row>
    <row r="510" spans="1:12" ht="31.5" customHeight="1">
      <c r="A510" s="67" t="s">
        <v>210</v>
      </c>
      <c r="B510" s="31" t="s">
        <v>192</v>
      </c>
      <c r="C510" s="32" t="s">
        <v>121</v>
      </c>
      <c r="D510" s="10" t="s">
        <v>1</v>
      </c>
      <c r="E510" s="12">
        <f t="shared" si="21"/>
        <v>310</v>
      </c>
      <c r="F510" s="12">
        <f>F511+F513+F512</f>
        <v>0</v>
      </c>
      <c r="G510" s="12">
        <f>G511+G513+G512</f>
        <v>0</v>
      </c>
      <c r="H510" s="12">
        <f>H511+H513+H512</f>
        <v>310</v>
      </c>
      <c r="I510" s="12">
        <f>I511+I513+I512</f>
        <v>0</v>
      </c>
      <c r="J510" s="32" t="s">
        <v>615</v>
      </c>
      <c r="K510" s="32" t="s">
        <v>327</v>
      </c>
      <c r="L510" s="32" t="s">
        <v>546</v>
      </c>
    </row>
    <row r="511" spans="1:12" ht="31.5" customHeight="1">
      <c r="A511" s="68"/>
      <c r="B511" s="31"/>
      <c r="C511" s="32"/>
      <c r="D511" s="11">
        <v>2018</v>
      </c>
      <c r="E511" s="12">
        <f t="shared" si="21"/>
        <v>250</v>
      </c>
      <c r="F511" s="12">
        <v>0</v>
      </c>
      <c r="G511" s="12">
        <v>0</v>
      </c>
      <c r="H511" s="12">
        <v>250</v>
      </c>
      <c r="I511" s="12">
        <v>0</v>
      </c>
      <c r="J511" s="32"/>
      <c r="K511" s="32"/>
      <c r="L511" s="32"/>
    </row>
    <row r="512" spans="1:12" ht="31.5" customHeight="1">
      <c r="A512" s="68"/>
      <c r="B512" s="31"/>
      <c r="C512" s="32"/>
      <c r="D512" s="11">
        <v>2019</v>
      </c>
      <c r="E512" s="12">
        <f t="shared" si="21"/>
        <v>30</v>
      </c>
      <c r="F512" s="12">
        <v>0</v>
      </c>
      <c r="G512" s="12">
        <v>0</v>
      </c>
      <c r="H512" s="12">
        <v>30</v>
      </c>
      <c r="I512" s="12">
        <v>0</v>
      </c>
      <c r="J512" s="32"/>
      <c r="K512" s="32"/>
      <c r="L512" s="32"/>
    </row>
    <row r="513" spans="1:12" ht="348" customHeight="1">
      <c r="A513" s="69"/>
      <c r="B513" s="31"/>
      <c r="C513" s="32"/>
      <c r="D513" s="11">
        <v>2020</v>
      </c>
      <c r="E513" s="12">
        <f t="shared" si="21"/>
        <v>30</v>
      </c>
      <c r="F513" s="12">
        <v>0</v>
      </c>
      <c r="G513" s="12">
        <v>0</v>
      </c>
      <c r="H513" s="12">
        <v>30</v>
      </c>
      <c r="I513" s="12">
        <v>0</v>
      </c>
      <c r="J513" s="32"/>
      <c r="K513" s="32"/>
      <c r="L513" s="32"/>
    </row>
    <row r="514" spans="1:12" ht="31.5" customHeight="1">
      <c r="A514" s="67" t="s">
        <v>211</v>
      </c>
      <c r="B514" s="31" t="s">
        <v>194</v>
      </c>
      <c r="C514" s="32" t="s">
        <v>127</v>
      </c>
      <c r="D514" s="10" t="s">
        <v>1</v>
      </c>
      <c r="E514" s="12">
        <f t="shared" si="21"/>
        <v>2500</v>
      </c>
      <c r="F514" s="12">
        <f>F515+F517</f>
        <v>0</v>
      </c>
      <c r="G514" s="12">
        <f>G515+G517</f>
        <v>0</v>
      </c>
      <c r="H514" s="12">
        <v>2500</v>
      </c>
      <c r="I514" s="12">
        <f>I515+I517</f>
        <v>0</v>
      </c>
      <c r="J514" s="32" t="s">
        <v>616</v>
      </c>
      <c r="K514" s="32" t="s">
        <v>685</v>
      </c>
      <c r="L514" s="32"/>
    </row>
    <row r="515" spans="1:12" ht="31.5" customHeight="1">
      <c r="A515" s="68"/>
      <c r="B515" s="31"/>
      <c r="C515" s="32"/>
      <c r="D515" s="11">
        <v>2018</v>
      </c>
      <c r="E515" s="12">
        <f t="shared" si="21"/>
        <v>900</v>
      </c>
      <c r="F515" s="12">
        <v>0</v>
      </c>
      <c r="G515" s="12">
        <v>0</v>
      </c>
      <c r="H515" s="12">
        <v>900</v>
      </c>
      <c r="I515" s="12">
        <f>I516+I518</f>
        <v>0</v>
      </c>
      <c r="J515" s="32"/>
      <c r="K515" s="32"/>
      <c r="L515" s="32"/>
    </row>
    <row r="516" spans="1:12" ht="31.5" customHeight="1">
      <c r="A516" s="68"/>
      <c r="B516" s="31"/>
      <c r="C516" s="32"/>
      <c r="D516" s="11">
        <v>2019</v>
      </c>
      <c r="E516" s="12">
        <f t="shared" si="21"/>
        <v>800</v>
      </c>
      <c r="F516" s="12">
        <v>0</v>
      </c>
      <c r="G516" s="12">
        <v>0</v>
      </c>
      <c r="H516" s="12">
        <v>800</v>
      </c>
      <c r="I516" s="12">
        <f>I517+I519</f>
        <v>0</v>
      </c>
      <c r="J516" s="32"/>
      <c r="K516" s="32"/>
      <c r="L516" s="32"/>
    </row>
    <row r="517" spans="1:12" ht="316.5" customHeight="1">
      <c r="A517" s="69"/>
      <c r="B517" s="31"/>
      <c r="C517" s="32"/>
      <c r="D517" s="11">
        <v>2020</v>
      </c>
      <c r="E517" s="12">
        <f t="shared" si="21"/>
        <v>800</v>
      </c>
      <c r="F517" s="12">
        <v>0</v>
      </c>
      <c r="G517" s="12">
        <v>0</v>
      </c>
      <c r="H517" s="12">
        <v>800</v>
      </c>
      <c r="I517" s="12">
        <f>I518+I520</f>
        <v>0</v>
      </c>
      <c r="J517" s="32"/>
      <c r="K517" s="32"/>
      <c r="L517" s="32"/>
    </row>
    <row r="518" spans="1:12" ht="31.5" customHeight="1">
      <c r="A518" s="67" t="s">
        <v>212</v>
      </c>
      <c r="B518" s="31" t="s">
        <v>525</v>
      </c>
      <c r="C518" s="32" t="s">
        <v>145</v>
      </c>
      <c r="D518" s="10" t="s">
        <v>1</v>
      </c>
      <c r="E518" s="12">
        <f t="shared" si="21"/>
        <v>306</v>
      </c>
      <c r="F518" s="12">
        <v>0</v>
      </c>
      <c r="G518" s="12">
        <v>0</v>
      </c>
      <c r="H518" s="12">
        <f>H519+H520+H521</f>
        <v>306</v>
      </c>
      <c r="I518" s="12">
        <v>0</v>
      </c>
      <c r="J518" s="32" t="s">
        <v>617</v>
      </c>
      <c r="K518" s="32" t="s">
        <v>686</v>
      </c>
      <c r="L518" s="32"/>
    </row>
    <row r="519" spans="1:12" ht="31.5" customHeight="1">
      <c r="A519" s="68"/>
      <c r="B519" s="31"/>
      <c r="C519" s="32"/>
      <c r="D519" s="11">
        <v>2018</v>
      </c>
      <c r="E519" s="12">
        <f t="shared" si="21"/>
        <v>100</v>
      </c>
      <c r="F519" s="12">
        <v>0</v>
      </c>
      <c r="G519" s="12">
        <v>0</v>
      </c>
      <c r="H519" s="12">
        <v>100</v>
      </c>
      <c r="I519" s="12">
        <v>0</v>
      </c>
      <c r="J519" s="32"/>
      <c r="K519" s="32"/>
      <c r="L519" s="32"/>
    </row>
    <row r="520" spans="1:12" ht="31.5" customHeight="1">
      <c r="A520" s="68"/>
      <c r="B520" s="31"/>
      <c r="C520" s="32"/>
      <c r="D520" s="11">
        <v>2019</v>
      </c>
      <c r="E520" s="12">
        <f t="shared" si="21"/>
        <v>103</v>
      </c>
      <c r="F520" s="12">
        <v>0</v>
      </c>
      <c r="G520" s="12">
        <v>0</v>
      </c>
      <c r="H520" s="12">
        <v>103</v>
      </c>
      <c r="I520" s="12">
        <v>0</v>
      </c>
      <c r="J520" s="32"/>
      <c r="K520" s="32"/>
      <c r="L520" s="32"/>
    </row>
    <row r="521" spans="1:12" ht="345" customHeight="1">
      <c r="A521" s="69"/>
      <c r="B521" s="31"/>
      <c r="C521" s="32"/>
      <c r="D521" s="11">
        <v>2020</v>
      </c>
      <c r="E521" s="12">
        <f t="shared" si="21"/>
        <v>103</v>
      </c>
      <c r="F521" s="12">
        <v>0</v>
      </c>
      <c r="G521" s="12">
        <v>0</v>
      </c>
      <c r="H521" s="12">
        <v>103</v>
      </c>
      <c r="I521" s="12">
        <v>0</v>
      </c>
      <c r="J521" s="32"/>
      <c r="K521" s="32"/>
      <c r="L521" s="32"/>
    </row>
    <row r="522" spans="1:12" ht="31.5" customHeight="1">
      <c r="A522" s="67" t="s">
        <v>565</v>
      </c>
      <c r="B522" s="31" t="s">
        <v>195</v>
      </c>
      <c r="C522" s="32" t="s">
        <v>196</v>
      </c>
      <c r="D522" s="10" t="s">
        <v>1</v>
      </c>
      <c r="E522" s="12">
        <f>H522+F522+G522+I522</f>
        <v>1800</v>
      </c>
      <c r="F522" s="12">
        <f>F523+F524+F525</f>
        <v>0</v>
      </c>
      <c r="G522" s="12">
        <f>G523+G524+G525</f>
        <v>0</v>
      </c>
      <c r="H522" s="12">
        <f>H523+H524+H525</f>
        <v>1800</v>
      </c>
      <c r="I522" s="12">
        <f>I523+I524+I525</f>
        <v>0</v>
      </c>
      <c r="J522" s="32" t="s">
        <v>618</v>
      </c>
      <c r="K522" s="32" t="s">
        <v>556</v>
      </c>
      <c r="L522" s="32"/>
    </row>
    <row r="523" spans="1:12" ht="31.5" customHeight="1">
      <c r="A523" s="68"/>
      <c r="B523" s="31"/>
      <c r="C523" s="32"/>
      <c r="D523" s="11">
        <v>2018</v>
      </c>
      <c r="E523" s="12">
        <f>H523+F523+G523+I523</f>
        <v>900</v>
      </c>
      <c r="F523" s="12">
        <f>F524+F525</f>
        <v>0</v>
      </c>
      <c r="G523" s="12">
        <f>G524+G525</f>
        <v>0</v>
      </c>
      <c r="H523" s="12">
        <v>900</v>
      </c>
      <c r="I523" s="12">
        <f>I524+I525</f>
        <v>0</v>
      </c>
      <c r="J523" s="32"/>
      <c r="K523" s="32"/>
      <c r="L523" s="32"/>
    </row>
    <row r="524" spans="1:12" ht="31.5" customHeight="1">
      <c r="A524" s="68"/>
      <c r="B524" s="31"/>
      <c r="C524" s="32"/>
      <c r="D524" s="11">
        <v>2019</v>
      </c>
      <c r="E524" s="12">
        <f>H524+F524+G524+I524</f>
        <v>900</v>
      </c>
      <c r="F524" s="12">
        <f>F525+F526</f>
        <v>0</v>
      </c>
      <c r="G524" s="12">
        <f>G525+G526</f>
        <v>0</v>
      </c>
      <c r="H524" s="12">
        <v>900</v>
      </c>
      <c r="I524" s="12">
        <f>I525+I526</f>
        <v>0</v>
      </c>
      <c r="J524" s="32"/>
      <c r="K524" s="32"/>
      <c r="L524" s="32"/>
    </row>
    <row r="525" spans="1:12" ht="337.5" customHeight="1">
      <c r="A525" s="69"/>
      <c r="B525" s="31"/>
      <c r="C525" s="32"/>
      <c r="D525" s="11">
        <v>2020</v>
      </c>
      <c r="E525" s="12">
        <f>H525+F525+G525+I525</f>
        <v>0</v>
      </c>
      <c r="F525" s="12">
        <v>0</v>
      </c>
      <c r="G525" s="12">
        <v>0</v>
      </c>
      <c r="H525" s="12">
        <v>0</v>
      </c>
      <c r="I525" s="12">
        <v>0</v>
      </c>
      <c r="J525" s="32"/>
      <c r="K525" s="32"/>
      <c r="L525" s="32"/>
    </row>
    <row r="526" spans="1:12" ht="31.5" customHeight="1">
      <c r="A526" s="67" t="s">
        <v>236</v>
      </c>
      <c r="B526" s="31" t="s">
        <v>553</v>
      </c>
      <c r="C526" s="32" t="s">
        <v>67</v>
      </c>
      <c r="D526" s="10" t="s">
        <v>1</v>
      </c>
      <c r="E526" s="12">
        <f aca="true" t="shared" si="23" ref="E526:E537">F526+G526+H526+I526</f>
        <v>489.9</v>
      </c>
      <c r="F526" s="12">
        <f>F527+F528+F529</f>
        <v>0</v>
      </c>
      <c r="G526" s="12">
        <f>G527+G528+G529</f>
        <v>0</v>
      </c>
      <c r="H526" s="12">
        <f>H527+H528+H529</f>
        <v>489.9</v>
      </c>
      <c r="I526" s="12">
        <f>I527+I528+I529</f>
        <v>0</v>
      </c>
      <c r="J526" s="32" t="s">
        <v>619</v>
      </c>
      <c r="K526" s="32" t="s">
        <v>554</v>
      </c>
      <c r="L526" s="32"/>
    </row>
    <row r="527" spans="1:12" ht="31.5" customHeight="1">
      <c r="A527" s="68"/>
      <c r="B527" s="31"/>
      <c r="C527" s="32"/>
      <c r="D527" s="11">
        <v>2018</v>
      </c>
      <c r="E527" s="12">
        <f t="shared" si="23"/>
        <v>489.9</v>
      </c>
      <c r="F527" s="12">
        <v>0</v>
      </c>
      <c r="G527" s="12">
        <v>0</v>
      </c>
      <c r="H527" s="12">
        <v>489.9</v>
      </c>
      <c r="I527" s="12">
        <v>0</v>
      </c>
      <c r="J527" s="32"/>
      <c r="K527" s="32"/>
      <c r="L527" s="32"/>
    </row>
    <row r="528" spans="1:12" ht="31.5" customHeight="1">
      <c r="A528" s="68"/>
      <c r="B528" s="31"/>
      <c r="C528" s="32"/>
      <c r="D528" s="11">
        <v>2019</v>
      </c>
      <c r="E528" s="12">
        <f t="shared" si="23"/>
        <v>0</v>
      </c>
      <c r="F528" s="12">
        <v>0</v>
      </c>
      <c r="G528" s="12">
        <v>0</v>
      </c>
      <c r="H528" s="12">
        <v>0</v>
      </c>
      <c r="I528" s="12">
        <v>0</v>
      </c>
      <c r="J528" s="32"/>
      <c r="K528" s="32"/>
      <c r="L528" s="32"/>
    </row>
    <row r="529" spans="1:12" ht="343.5" customHeight="1">
      <c r="A529" s="69"/>
      <c r="B529" s="31"/>
      <c r="C529" s="32"/>
      <c r="D529" s="11">
        <v>2020</v>
      </c>
      <c r="E529" s="12">
        <f t="shared" si="23"/>
        <v>0</v>
      </c>
      <c r="F529" s="12">
        <v>0</v>
      </c>
      <c r="G529" s="12">
        <v>0</v>
      </c>
      <c r="H529" s="12">
        <v>0</v>
      </c>
      <c r="I529" s="12">
        <v>0</v>
      </c>
      <c r="J529" s="32"/>
      <c r="K529" s="32"/>
      <c r="L529" s="32"/>
    </row>
    <row r="530" spans="1:12" ht="31.5" customHeight="1">
      <c r="A530" s="67" t="s">
        <v>237</v>
      </c>
      <c r="B530" s="31" t="s">
        <v>555</v>
      </c>
      <c r="C530" s="32" t="s">
        <v>67</v>
      </c>
      <c r="D530" s="10" t="s">
        <v>1</v>
      </c>
      <c r="E530" s="12">
        <f t="shared" si="23"/>
        <v>5804.8</v>
      </c>
      <c r="F530" s="12">
        <f>F531+F532+F533</f>
        <v>0</v>
      </c>
      <c r="G530" s="12">
        <f>G531+G532+G533</f>
        <v>0</v>
      </c>
      <c r="H530" s="12">
        <f>H531+H532+H533</f>
        <v>5804.8</v>
      </c>
      <c r="I530" s="12">
        <f>I531+I532+I533</f>
        <v>0</v>
      </c>
      <c r="J530" s="32" t="s">
        <v>619</v>
      </c>
      <c r="K530" s="32" t="s">
        <v>554</v>
      </c>
      <c r="L530" s="32"/>
    </row>
    <row r="531" spans="1:12" ht="31.5" customHeight="1">
      <c r="A531" s="68"/>
      <c r="B531" s="31"/>
      <c r="C531" s="32"/>
      <c r="D531" s="11">
        <v>2018</v>
      </c>
      <c r="E531" s="12">
        <f t="shared" si="23"/>
        <v>5804.8</v>
      </c>
      <c r="F531" s="12">
        <v>0</v>
      </c>
      <c r="G531" s="12">
        <v>0</v>
      </c>
      <c r="H531" s="12">
        <v>5804.8</v>
      </c>
      <c r="I531" s="12">
        <v>0</v>
      </c>
      <c r="J531" s="32"/>
      <c r="K531" s="32"/>
      <c r="L531" s="32"/>
    </row>
    <row r="532" spans="1:12" ht="31.5" customHeight="1">
      <c r="A532" s="68"/>
      <c r="B532" s="31"/>
      <c r="C532" s="32"/>
      <c r="D532" s="11">
        <v>2019</v>
      </c>
      <c r="E532" s="12">
        <f t="shared" si="23"/>
        <v>0</v>
      </c>
      <c r="F532" s="12">
        <v>0</v>
      </c>
      <c r="G532" s="12">
        <v>0</v>
      </c>
      <c r="H532" s="12">
        <v>0</v>
      </c>
      <c r="I532" s="12">
        <v>0</v>
      </c>
      <c r="J532" s="32"/>
      <c r="K532" s="32"/>
      <c r="L532" s="32"/>
    </row>
    <row r="533" spans="1:12" ht="360" customHeight="1">
      <c r="A533" s="69"/>
      <c r="B533" s="31"/>
      <c r="C533" s="32"/>
      <c r="D533" s="11">
        <v>2020</v>
      </c>
      <c r="E533" s="12">
        <f t="shared" si="23"/>
        <v>0</v>
      </c>
      <c r="F533" s="12">
        <v>0</v>
      </c>
      <c r="G533" s="12">
        <v>0</v>
      </c>
      <c r="H533" s="12">
        <v>0</v>
      </c>
      <c r="I533" s="12">
        <v>0</v>
      </c>
      <c r="J533" s="32"/>
      <c r="K533" s="32"/>
      <c r="L533" s="32"/>
    </row>
    <row r="534" spans="1:12" ht="31.5" customHeight="1">
      <c r="A534" s="67" t="s">
        <v>238</v>
      </c>
      <c r="B534" s="31" t="s">
        <v>566</v>
      </c>
      <c r="C534" s="32" t="s">
        <v>199</v>
      </c>
      <c r="D534" s="10" t="s">
        <v>1</v>
      </c>
      <c r="E534" s="12">
        <f t="shared" si="23"/>
        <v>300</v>
      </c>
      <c r="F534" s="12">
        <f>F535+F536+F537</f>
        <v>0</v>
      </c>
      <c r="G534" s="12">
        <f>G535+G536+G537</f>
        <v>0</v>
      </c>
      <c r="H534" s="12">
        <f>H535+H536+H537</f>
        <v>300</v>
      </c>
      <c r="I534" s="12">
        <f>I535+I536+I537</f>
        <v>0</v>
      </c>
      <c r="J534" s="32" t="s">
        <v>620</v>
      </c>
      <c r="K534" s="32" t="s">
        <v>567</v>
      </c>
      <c r="L534" s="32"/>
    </row>
    <row r="535" spans="1:12" ht="31.5" customHeight="1">
      <c r="A535" s="68"/>
      <c r="B535" s="31"/>
      <c r="C535" s="32"/>
      <c r="D535" s="11">
        <v>2018</v>
      </c>
      <c r="E535" s="12">
        <f t="shared" si="23"/>
        <v>100</v>
      </c>
      <c r="F535" s="12">
        <v>0</v>
      </c>
      <c r="G535" s="12">
        <v>0</v>
      </c>
      <c r="H535" s="12">
        <v>100</v>
      </c>
      <c r="I535" s="12">
        <v>0</v>
      </c>
      <c r="J535" s="32"/>
      <c r="K535" s="32"/>
      <c r="L535" s="32"/>
    </row>
    <row r="536" spans="1:12" ht="31.5" customHeight="1">
      <c r="A536" s="68"/>
      <c r="B536" s="31"/>
      <c r="C536" s="32"/>
      <c r="D536" s="11">
        <v>2019</v>
      </c>
      <c r="E536" s="12">
        <f t="shared" si="23"/>
        <v>100</v>
      </c>
      <c r="F536" s="12">
        <v>0</v>
      </c>
      <c r="G536" s="12">
        <v>0</v>
      </c>
      <c r="H536" s="12">
        <v>100</v>
      </c>
      <c r="I536" s="12">
        <v>0</v>
      </c>
      <c r="J536" s="32"/>
      <c r="K536" s="32"/>
      <c r="L536" s="32"/>
    </row>
    <row r="537" spans="1:12" ht="346.5" customHeight="1">
      <c r="A537" s="69"/>
      <c r="B537" s="31"/>
      <c r="C537" s="32"/>
      <c r="D537" s="11">
        <v>2020</v>
      </c>
      <c r="E537" s="12">
        <f t="shared" si="23"/>
        <v>100</v>
      </c>
      <c r="F537" s="12">
        <v>0</v>
      </c>
      <c r="G537" s="12">
        <v>0</v>
      </c>
      <c r="H537" s="12">
        <v>100</v>
      </c>
      <c r="I537" s="12">
        <v>0</v>
      </c>
      <c r="J537" s="32"/>
      <c r="K537" s="32"/>
      <c r="L537" s="32"/>
    </row>
    <row r="538" spans="1:12" ht="31.5" customHeight="1">
      <c r="A538" s="67" t="s">
        <v>667</v>
      </c>
      <c r="B538" s="62" t="s">
        <v>675</v>
      </c>
      <c r="C538" s="62" t="s">
        <v>286</v>
      </c>
      <c r="D538" s="10" t="s">
        <v>1</v>
      </c>
      <c r="E538" s="12">
        <f>F538+G538+H538+I538</f>
        <v>15267.7</v>
      </c>
      <c r="F538" s="12">
        <f>F539+F540+F541</f>
        <v>0</v>
      </c>
      <c r="G538" s="12">
        <f>G539+G540+G541</f>
        <v>0</v>
      </c>
      <c r="H538" s="12">
        <f>H539+H540+H541</f>
        <v>15267.7</v>
      </c>
      <c r="I538" s="12">
        <f>I539+I540+I541</f>
        <v>0</v>
      </c>
      <c r="J538" s="32" t="s">
        <v>283</v>
      </c>
      <c r="K538" s="62" t="s">
        <v>676</v>
      </c>
      <c r="L538" s="62"/>
    </row>
    <row r="539" spans="1:12" ht="31.5" customHeight="1">
      <c r="A539" s="68"/>
      <c r="B539" s="63"/>
      <c r="C539" s="63"/>
      <c r="D539" s="11">
        <v>2018</v>
      </c>
      <c r="E539" s="12">
        <f>F539+G539+H539+I539</f>
        <v>15267.7</v>
      </c>
      <c r="F539" s="12">
        <v>0</v>
      </c>
      <c r="G539" s="12">
        <v>0</v>
      </c>
      <c r="H539" s="12">
        <v>15267.7</v>
      </c>
      <c r="I539" s="12">
        <v>0</v>
      </c>
      <c r="J539" s="32"/>
      <c r="K539" s="63"/>
      <c r="L539" s="63"/>
    </row>
    <row r="540" spans="1:12" ht="31.5" customHeight="1">
      <c r="A540" s="68"/>
      <c r="B540" s="63"/>
      <c r="C540" s="63"/>
      <c r="D540" s="11">
        <v>2019</v>
      </c>
      <c r="E540" s="12">
        <f>F540+G540+H540+I540</f>
        <v>0</v>
      </c>
      <c r="F540" s="12">
        <v>0</v>
      </c>
      <c r="G540" s="12">
        <v>0</v>
      </c>
      <c r="H540" s="12">
        <v>0</v>
      </c>
      <c r="I540" s="12">
        <v>0</v>
      </c>
      <c r="J540" s="32"/>
      <c r="K540" s="63"/>
      <c r="L540" s="63"/>
    </row>
    <row r="541" spans="1:12" ht="250.5" customHeight="1">
      <c r="A541" s="69"/>
      <c r="B541" s="64"/>
      <c r="C541" s="64"/>
      <c r="D541" s="11">
        <v>2020</v>
      </c>
      <c r="E541" s="12">
        <f>F541+G541+H541+I541</f>
        <v>0</v>
      </c>
      <c r="F541" s="12">
        <v>0</v>
      </c>
      <c r="G541" s="12">
        <v>0</v>
      </c>
      <c r="H541" s="12">
        <v>0</v>
      </c>
      <c r="I541" s="12">
        <v>0</v>
      </c>
      <c r="J541" s="32"/>
      <c r="K541" s="64"/>
      <c r="L541" s="64"/>
    </row>
    <row r="542" spans="1:12" ht="31.5" customHeight="1">
      <c r="A542" s="4" t="s">
        <v>213</v>
      </c>
      <c r="B542" s="65" t="s">
        <v>3</v>
      </c>
      <c r="C542" s="65"/>
      <c r="D542" s="65"/>
      <c r="E542" s="65"/>
      <c r="F542" s="65"/>
      <c r="G542" s="65"/>
      <c r="H542" s="65"/>
      <c r="I542" s="65"/>
      <c r="J542" s="65"/>
      <c r="K542" s="65"/>
      <c r="L542" s="65"/>
    </row>
    <row r="543" spans="1:12" ht="31.5" customHeight="1">
      <c r="A543" s="54"/>
      <c r="B543" s="36" t="s">
        <v>677</v>
      </c>
      <c r="C543" s="37"/>
      <c r="D543" s="8" t="s">
        <v>1</v>
      </c>
      <c r="E543" s="7">
        <f>E544+E546+E545</f>
        <v>114278.7</v>
      </c>
      <c r="F543" s="7">
        <f>F544+F546+F545</f>
        <v>0</v>
      </c>
      <c r="G543" s="7">
        <f>G544+G546+G545</f>
        <v>104737.4</v>
      </c>
      <c r="H543" s="7">
        <f>H544+H546+H545</f>
        <v>9541.3</v>
      </c>
      <c r="I543" s="7">
        <f>I544+I546+I545</f>
        <v>0</v>
      </c>
      <c r="J543" s="37"/>
      <c r="K543" s="37"/>
      <c r="L543" s="37"/>
    </row>
    <row r="544" spans="1:12" ht="31.5" customHeight="1">
      <c r="A544" s="54"/>
      <c r="B544" s="36"/>
      <c r="C544" s="37"/>
      <c r="D544" s="5">
        <v>2018</v>
      </c>
      <c r="E544" s="7">
        <f aca="true" t="shared" si="24" ref="E544:E558">F544+G544+H544+I544</f>
        <v>1310.8</v>
      </c>
      <c r="F544" s="7">
        <f>F552+F556+F548</f>
        <v>0</v>
      </c>
      <c r="G544" s="7">
        <f aca="true" t="shared" si="25" ref="F544:I546">G552+G556+G548</f>
        <v>0</v>
      </c>
      <c r="H544" s="7">
        <f t="shared" si="25"/>
        <v>1310.8</v>
      </c>
      <c r="I544" s="7">
        <f t="shared" si="25"/>
        <v>0</v>
      </c>
      <c r="J544" s="37"/>
      <c r="K544" s="37"/>
      <c r="L544" s="37"/>
    </row>
    <row r="545" spans="1:12" ht="31.5" customHeight="1">
      <c r="A545" s="54"/>
      <c r="B545" s="36"/>
      <c r="C545" s="37"/>
      <c r="D545" s="5">
        <v>2019</v>
      </c>
      <c r="E545" s="7">
        <f t="shared" si="24"/>
        <v>112658.9</v>
      </c>
      <c r="F545" s="7">
        <f t="shared" si="25"/>
        <v>0</v>
      </c>
      <c r="G545" s="7">
        <f t="shared" si="25"/>
        <v>104737.4</v>
      </c>
      <c r="H545" s="7">
        <f t="shared" si="25"/>
        <v>7921.5</v>
      </c>
      <c r="I545" s="7">
        <f t="shared" si="25"/>
        <v>0</v>
      </c>
      <c r="J545" s="37"/>
      <c r="K545" s="37"/>
      <c r="L545" s="37"/>
    </row>
    <row r="546" spans="1:12" ht="31.5" customHeight="1">
      <c r="A546" s="54"/>
      <c r="B546" s="36"/>
      <c r="C546" s="37"/>
      <c r="D546" s="5">
        <v>2020</v>
      </c>
      <c r="E546" s="7">
        <f t="shared" si="24"/>
        <v>309</v>
      </c>
      <c r="F546" s="7">
        <f t="shared" si="25"/>
        <v>0</v>
      </c>
      <c r="G546" s="7">
        <f t="shared" si="25"/>
        <v>0</v>
      </c>
      <c r="H546" s="7">
        <f t="shared" si="25"/>
        <v>309</v>
      </c>
      <c r="I546" s="7">
        <f t="shared" si="25"/>
        <v>0</v>
      </c>
      <c r="J546" s="37"/>
      <c r="K546" s="37"/>
      <c r="L546" s="37"/>
    </row>
    <row r="547" spans="1:12" s="23" customFormat="1" ht="31.5" customHeight="1">
      <c r="A547" s="30" t="s">
        <v>214</v>
      </c>
      <c r="B547" s="31" t="s">
        <v>671</v>
      </c>
      <c r="C547" s="32" t="s">
        <v>133</v>
      </c>
      <c r="D547" s="10" t="s">
        <v>1</v>
      </c>
      <c r="E547" s="12">
        <f>F547+G547+H547+I547</f>
        <v>110249.9</v>
      </c>
      <c r="F547" s="12">
        <f>F548+F549+F550</f>
        <v>0</v>
      </c>
      <c r="G547" s="12">
        <f>G548+G549+G550</f>
        <v>104737.4</v>
      </c>
      <c r="H547" s="12">
        <f>H548+H549+H550</f>
        <v>5512.5</v>
      </c>
      <c r="I547" s="12">
        <f>I548+I549+I550</f>
        <v>0</v>
      </c>
      <c r="J547" s="32" t="s">
        <v>613</v>
      </c>
      <c r="K547" s="32" t="s">
        <v>520</v>
      </c>
      <c r="L547" s="32"/>
    </row>
    <row r="548" spans="1:12" s="23" customFormat="1" ht="31.5" customHeight="1">
      <c r="A548" s="30"/>
      <c r="B548" s="31"/>
      <c r="C548" s="32"/>
      <c r="D548" s="11">
        <v>2018</v>
      </c>
      <c r="E548" s="12">
        <f t="shared" si="24"/>
        <v>0</v>
      </c>
      <c r="F548" s="12">
        <v>0</v>
      </c>
      <c r="G548" s="12">
        <v>0</v>
      </c>
      <c r="H548" s="12">
        <v>0</v>
      </c>
      <c r="I548" s="12">
        <v>0</v>
      </c>
      <c r="J548" s="32"/>
      <c r="K548" s="32"/>
      <c r="L548" s="32"/>
    </row>
    <row r="549" spans="1:12" s="23" customFormat="1" ht="31.5" customHeight="1">
      <c r="A549" s="30"/>
      <c r="B549" s="31"/>
      <c r="C549" s="32"/>
      <c r="D549" s="11">
        <v>2019</v>
      </c>
      <c r="E549" s="12">
        <f t="shared" si="24"/>
        <v>110249.9</v>
      </c>
      <c r="F549" s="12">
        <v>0</v>
      </c>
      <c r="G549" s="12">
        <v>104737.4</v>
      </c>
      <c r="H549" s="12">
        <v>5512.5</v>
      </c>
      <c r="I549" s="12">
        <v>0</v>
      </c>
      <c r="J549" s="32"/>
      <c r="K549" s="32"/>
      <c r="L549" s="32"/>
    </row>
    <row r="550" spans="1:12" s="23" customFormat="1" ht="352.5" customHeight="1">
      <c r="A550" s="30"/>
      <c r="B550" s="31"/>
      <c r="C550" s="32"/>
      <c r="D550" s="11">
        <v>2020</v>
      </c>
      <c r="E550" s="12">
        <f t="shared" si="24"/>
        <v>0</v>
      </c>
      <c r="F550" s="12">
        <v>0</v>
      </c>
      <c r="G550" s="12">
        <v>0</v>
      </c>
      <c r="H550" s="12">
        <v>0</v>
      </c>
      <c r="I550" s="12">
        <v>0</v>
      </c>
      <c r="J550" s="32"/>
      <c r="K550" s="32"/>
      <c r="L550" s="32"/>
    </row>
    <row r="551" spans="1:12" ht="31.5" customHeight="1">
      <c r="A551" s="30" t="s">
        <v>215</v>
      </c>
      <c r="B551" s="31" t="s">
        <v>526</v>
      </c>
      <c r="C551" s="32" t="s">
        <v>145</v>
      </c>
      <c r="D551" s="10" t="s">
        <v>1</v>
      </c>
      <c r="E551" s="12">
        <f t="shared" si="24"/>
        <v>765.5</v>
      </c>
      <c r="F551" s="12">
        <f>F552+F553+F554</f>
        <v>0</v>
      </c>
      <c r="G551" s="12">
        <f>G552+G553+G554</f>
        <v>0</v>
      </c>
      <c r="H551" s="12">
        <f>H552+H553+H554</f>
        <v>765.5</v>
      </c>
      <c r="I551" s="12">
        <f>I552+I553+I554</f>
        <v>0</v>
      </c>
      <c r="J551" s="66" t="s">
        <v>617</v>
      </c>
      <c r="K551" s="32" t="s">
        <v>687</v>
      </c>
      <c r="L551" s="32"/>
    </row>
    <row r="552" spans="1:12" ht="31.5" customHeight="1">
      <c r="A552" s="30"/>
      <c r="B552" s="31"/>
      <c r="C552" s="32"/>
      <c r="D552" s="11">
        <v>2018</v>
      </c>
      <c r="E552" s="12">
        <f t="shared" si="24"/>
        <v>147.5</v>
      </c>
      <c r="F552" s="12">
        <v>0</v>
      </c>
      <c r="G552" s="12">
        <v>0</v>
      </c>
      <c r="H552" s="12">
        <v>147.5</v>
      </c>
      <c r="I552" s="12">
        <v>0</v>
      </c>
      <c r="J552" s="66"/>
      <c r="K552" s="32"/>
      <c r="L552" s="32"/>
    </row>
    <row r="553" spans="1:12" ht="31.5" customHeight="1">
      <c r="A553" s="30"/>
      <c r="B553" s="31"/>
      <c r="C553" s="32"/>
      <c r="D553" s="11">
        <v>2019</v>
      </c>
      <c r="E553" s="12">
        <f t="shared" si="24"/>
        <v>309</v>
      </c>
      <c r="F553" s="12">
        <v>0</v>
      </c>
      <c r="G553" s="12">
        <v>0</v>
      </c>
      <c r="H553" s="12">
        <v>309</v>
      </c>
      <c r="I553" s="12">
        <v>0</v>
      </c>
      <c r="J553" s="66"/>
      <c r="K553" s="32"/>
      <c r="L553" s="32"/>
    </row>
    <row r="554" spans="1:12" ht="342" customHeight="1">
      <c r="A554" s="30"/>
      <c r="B554" s="31"/>
      <c r="C554" s="32"/>
      <c r="D554" s="11">
        <v>2020</v>
      </c>
      <c r="E554" s="12">
        <f t="shared" si="24"/>
        <v>309</v>
      </c>
      <c r="F554" s="12">
        <v>0</v>
      </c>
      <c r="G554" s="12">
        <v>0</v>
      </c>
      <c r="H554" s="12">
        <v>309</v>
      </c>
      <c r="I554" s="12">
        <v>0</v>
      </c>
      <c r="J554" s="66"/>
      <c r="K554" s="32"/>
      <c r="L554" s="32"/>
    </row>
    <row r="555" spans="1:12" ht="31.5" customHeight="1">
      <c r="A555" s="30" t="s">
        <v>235</v>
      </c>
      <c r="B555" s="31" t="s">
        <v>68</v>
      </c>
      <c r="C555" s="32" t="s">
        <v>67</v>
      </c>
      <c r="D555" s="10" t="s">
        <v>1</v>
      </c>
      <c r="E555" s="12">
        <f t="shared" si="24"/>
        <v>3263.3</v>
      </c>
      <c r="F555" s="12">
        <f>F556+F557+F558</f>
        <v>0</v>
      </c>
      <c r="G555" s="12">
        <f>G556+G557+G558</f>
        <v>0</v>
      </c>
      <c r="H555" s="12">
        <f>H556+H557+H558</f>
        <v>3263.3</v>
      </c>
      <c r="I555" s="12">
        <f>I556+I557+I558</f>
        <v>0</v>
      </c>
      <c r="J555" s="32" t="s">
        <v>619</v>
      </c>
      <c r="K555" s="32" t="s">
        <v>552</v>
      </c>
      <c r="L555" s="32"/>
    </row>
    <row r="556" spans="1:12" ht="31.5" customHeight="1">
      <c r="A556" s="30"/>
      <c r="B556" s="31"/>
      <c r="C556" s="32"/>
      <c r="D556" s="11">
        <v>2018</v>
      </c>
      <c r="E556" s="12">
        <f t="shared" si="24"/>
        <v>1163.3</v>
      </c>
      <c r="F556" s="12">
        <v>0</v>
      </c>
      <c r="G556" s="12">
        <v>0</v>
      </c>
      <c r="H556" s="12">
        <v>1163.3</v>
      </c>
      <c r="I556" s="12">
        <v>0</v>
      </c>
      <c r="J556" s="32"/>
      <c r="K556" s="32"/>
      <c r="L556" s="32"/>
    </row>
    <row r="557" spans="1:12" ht="31.5" customHeight="1">
      <c r="A557" s="30"/>
      <c r="B557" s="31"/>
      <c r="C557" s="32"/>
      <c r="D557" s="11">
        <v>2019</v>
      </c>
      <c r="E557" s="12">
        <f t="shared" si="24"/>
        <v>2100</v>
      </c>
      <c r="F557" s="12">
        <v>0</v>
      </c>
      <c r="G557" s="12">
        <v>0</v>
      </c>
      <c r="H557" s="12">
        <v>2100</v>
      </c>
      <c r="I557" s="12">
        <v>0</v>
      </c>
      <c r="J557" s="32"/>
      <c r="K557" s="32"/>
      <c r="L557" s="32"/>
    </row>
    <row r="558" spans="1:12" ht="354" customHeight="1">
      <c r="A558" s="30"/>
      <c r="B558" s="31"/>
      <c r="C558" s="32"/>
      <c r="D558" s="11">
        <v>2020</v>
      </c>
      <c r="E558" s="12">
        <f t="shared" si="24"/>
        <v>0</v>
      </c>
      <c r="F558" s="12">
        <v>0</v>
      </c>
      <c r="G558" s="12">
        <v>0</v>
      </c>
      <c r="H558" s="12">
        <v>0</v>
      </c>
      <c r="I558" s="12">
        <v>0</v>
      </c>
      <c r="J558" s="32"/>
      <c r="K558" s="32"/>
      <c r="L558" s="32"/>
    </row>
    <row r="559" spans="1:12" ht="31.5" customHeight="1">
      <c r="A559" s="4" t="s">
        <v>216</v>
      </c>
      <c r="B559" s="65" t="s">
        <v>11</v>
      </c>
      <c r="C559" s="65"/>
      <c r="D559" s="65"/>
      <c r="E559" s="65"/>
      <c r="F559" s="65"/>
      <c r="G559" s="65"/>
      <c r="H559" s="65"/>
      <c r="I559" s="65"/>
      <c r="J559" s="65"/>
      <c r="K559" s="65"/>
      <c r="L559" s="65"/>
    </row>
    <row r="560" spans="1:12" ht="31.5" customHeight="1">
      <c r="A560" s="54"/>
      <c r="B560" s="36" t="s">
        <v>677</v>
      </c>
      <c r="C560" s="37"/>
      <c r="D560" s="8" t="s">
        <v>1</v>
      </c>
      <c r="E560" s="7">
        <f>E561+E563+E562</f>
        <v>2500</v>
      </c>
      <c r="F560" s="7">
        <f>F561+F563+F562</f>
        <v>0</v>
      </c>
      <c r="G560" s="7">
        <f>G561+G563+G562</f>
        <v>0</v>
      </c>
      <c r="H560" s="7">
        <f>H561+H563+H562</f>
        <v>2500</v>
      </c>
      <c r="I560" s="7">
        <f>I561+I563+I562</f>
        <v>0</v>
      </c>
      <c r="J560" s="37"/>
      <c r="K560" s="37"/>
      <c r="L560" s="37"/>
    </row>
    <row r="561" spans="1:12" ht="31.5" customHeight="1">
      <c r="A561" s="54"/>
      <c r="B561" s="36"/>
      <c r="C561" s="37"/>
      <c r="D561" s="5">
        <v>2018</v>
      </c>
      <c r="E561" s="7">
        <f>F561+G561+H561+I561</f>
        <v>1200</v>
      </c>
      <c r="F561" s="7">
        <f>F565+F569</f>
        <v>0</v>
      </c>
      <c r="G561" s="7">
        <f>G565+G569</f>
        <v>0</v>
      </c>
      <c r="H561" s="7">
        <f>H565+H569</f>
        <v>1200</v>
      </c>
      <c r="I561" s="7">
        <f>I564+I569+I573+I577+I581+I585+I589+I593+I597+I601+I605</f>
        <v>0</v>
      </c>
      <c r="J561" s="37"/>
      <c r="K561" s="37"/>
      <c r="L561" s="37"/>
    </row>
    <row r="562" spans="1:12" ht="31.5" customHeight="1">
      <c r="A562" s="54"/>
      <c r="B562" s="36"/>
      <c r="C562" s="37"/>
      <c r="D562" s="5">
        <v>2019</v>
      </c>
      <c r="E562" s="7">
        <f>F562+G562+H562+I562</f>
        <v>1200</v>
      </c>
      <c r="F562" s="7">
        <f aca="true" t="shared" si="26" ref="F562:H563">F566+F570</f>
        <v>0</v>
      </c>
      <c r="G562" s="7">
        <f t="shared" si="26"/>
        <v>0</v>
      </c>
      <c r="H562" s="7">
        <f t="shared" si="26"/>
        <v>1200</v>
      </c>
      <c r="I562" s="7">
        <f>I565+I570+I574+I578+I582+I586+I590+I594+I598+I602+I606</f>
        <v>0</v>
      </c>
      <c r="J562" s="37"/>
      <c r="K562" s="37"/>
      <c r="L562" s="37"/>
    </row>
    <row r="563" spans="1:12" ht="31.5" customHeight="1">
      <c r="A563" s="54"/>
      <c r="B563" s="36"/>
      <c r="C563" s="37"/>
      <c r="D563" s="5">
        <v>2020</v>
      </c>
      <c r="E563" s="7">
        <f>F563+G563+H563+I563</f>
        <v>100</v>
      </c>
      <c r="F563" s="7">
        <f t="shared" si="26"/>
        <v>0</v>
      </c>
      <c r="G563" s="7">
        <f t="shared" si="26"/>
        <v>0</v>
      </c>
      <c r="H563" s="7">
        <f t="shared" si="26"/>
        <v>100</v>
      </c>
      <c r="I563" s="7">
        <f>I566+I571+I575+I579+I583+I587+I591+I595+I599+I603+I607</f>
        <v>0</v>
      </c>
      <c r="J563" s="37"/>
      <c r="K563" s="37"/>
      <c r="L563" s="37"/>
    </row>
    <row r="564" spans="1:12" ht="31.5" customHeight="1">
      <c r="A564" s="30" t="s">
        <v>217</v>
      </c>
      <c r="B564" s="31" t="s">
        <v>168</v>
      </c>
      <c r="C564" s="32" t="s">
        <v>136</v>
      </c>
      <c r="D564" s="10" t="s">
        <v>1</v>
      </c>
      <c r="E564" s="12">
        <f>E565+E567+E566</f>
        <v>300</v>
      </c>
      <c r="F564" s="12">
        <f>F565+F567+F566</f>
        <v>0</v>
      </c>
      <c r="G564" s="12">
        <f>G565+G567+G566</f>
        <v>0</v>
      </c>
      <c r="H564" s="12">
        <f>H565+H567+H566</f>
        <v>300</v>
      </c>
      <c r="I564" s="12">
        <f>I565+I567</f>
        <v>0</v>
      </c>
      <c r="J564" s="32" t="s">
        <v>612</v>
      </c>
      <c r="K564" s="32" t="s">
        <v>543</v>
      </c>
      <c r="L564" s="32"/>
    </row>
    <row r="565" spans="1:12" ht="31.5" customHeight="1">
      <c r="A565" s="30"/>
      <c r="B565" s="31"/>
      <c r="C565" s="32"/>
      <c r="D565" s="11">
        <v>2018</v>
      </c>
      <c r="E565" s="12">
        <v>100</v>
      </c>
      <c r="F565" s="12">
        <v>0</v>
      </c>
      <c r="G565" s="12">
        <v>0</v>
      </c>
      <c r="H565" s="12">
        <v>100</v>
      </c>
      <c r="I565" s="12">
        <v>0</v>
      </c>
      <c r="J565" s="32"/>
      <c r="K565" s="32"/>
      <c r="L565" s="32"/>
    </row>
    <row r="566" spans="1:12" ht="31.5" customHeight="1">
      <c r="A566" s="30"/>
      <c r="B566" s="31"/>
      <c r="C566" s="32"/>
      <c r="D566" s="11">
        <v>2019</v>
      </c>
      <c r="E566" s="12">
        <v>100</v>
      </c>
      <c r="F566" s="12">
        <v>0</v>
      </c>
      <c r="G566" s="12">
        <v>0</v>
      </c>
      <c r="H566" s="12">
        <v>100</v>
      </c>
      <c r="I566" s="12">
        <v>0</v>
      </c>
      <c r="J566" s="32"/>
      <c r="K566" s="32"/>
      <c r="L566" s="32"/>
    </row>
    <row r="567" spans="1:12" ht="345" customHeight="1">
      <c r="A567" s="30"/>
      <c r="B567" s="31"/>
      <c r="C567" s="32"/>
      <c r="D567" s="11">
        <v>2020</v>
      </c>
      <c r="E567" s="12">
        <v>100</v>
      </c>
      <c r="F567" s="12">
        <v>0</v>
      </c>
      <c r="G567" s="12">
        <v>0</v>
      </c>
      <c r="H567" s="12">
        <v>100</v>
      </c>
      <c r="I567" s="12">
        <v>0</v>
      </c>
      <c r="J567" s="32"/>
      <c r="K567" s="32"/>
      <c r="L567" s="32"/>
    </row>
    <row r="568" spans="1:12" ht="31.5" customHeight="1">
      <c r="A568" s="30" t="s">
        <v>218</v>
      </c>
      <c r="B568" s="31" t="s">
        <v>197</v>
      </c>
      <c r="C568" s="32" t="s">
        <v>196</v>
      </c>
      <c r="D568" s="10" t="s">
        <v>1</v>
      </c>
      <c r="E568" s="12">
        <f>E569+E570+E571</f>
        <v>2200</v>
      </c>
      <c r="F568" s="12">
        <f>F569+F570+F571</f>
        <v>0</v>
      </c>
      <c r="G568" s="12">
        <f>G569+G570+G571</f>
        <v>0</v>
      </c>
      <c r="H568" s="12">
        <f>H569+H570+H571</f>
        <v>2200</v>
      </c>
      <c r="I568" s="12">
        <f>I569+I570+I571</f>
        <v>0</v>
      </c>
      <c r="J568" s="32" t="s">
        <v>618</v>
      </c>
      <c r="K568" s="32" t="s">
        <v>556</v>
      </c>
      <c r="L568" s="32"/>
    </row>
    <row r="569" spans="1:12" ht="31.5" customHeight="1">
      <c r="A569" s="30"/>
      <c r="B569" s="31"/>
      <c r="C569" s="32"/>
      <c r="D569" s="11">
        <v>2018</v>
      </c>
      <c r="E569" s="12">
        <f>F569+G569+H569+I569</f>
        <v>1100</v>
      </c>
      <c r="F569" s="12">
        <v>0</v>
      </c>
      <c r="G569" s="12">
        <v>0</v>
      </c>
      <c r="H569" s="12">
        <v>1100</v>
      </c>
      <c r="I569" s="12">
        <v>0</v>
      </c>
      <c r="J569" s="32"/>
      <c r="K569" s="32"/>
      <c r="L569" s="32"/>
    </row>
    <row r="570" spans="1:12" ht="31.5" customHeight="1">
      <c r="A570" s="30"/>
      <c r="B570" s="31"/>
      <c r="C570" s="32"/>
      <c r="D570" s="11">
        <v>2019</v>
      </c>
      <c r="E570" s="12">
        <f>F570+G570+H570+I570</f>
        <v>1100</v>
      </c>
      <c r="F570" s="12">
        <v>0</v>
      </c>
      <c r="G570" s="12">
        <v>0</v>
      </c>
      <c r="H570" s="12">
        <v>1100</v>
      </c>
      <c r="I570" s="12">
        <v>0</v>
      </c>
      <c r="J570" s="32"/>
      <c r="K570" s="32"/>
      <c r="L570" s="32"/>
    </row>
    <row r="571" spans="1:12" ht="349.5" customHeight="1">
      <c r="A571" s="30"/>
      <c r="B571" s="31"/>
      <c r="C571" s="32"/>
      <c r="D571" s="11">
        <v>2020</v>
      </c>
      <c r="E571" s="12">
        <f>F571+G571+H571+I571</f>
        <v>0</v>
      </c>
      <c r="F571" s="12">
        <v>0</v>
      </c>
      <c r="G571" s="12">
        <v>0</v>
      </c>
      <c r="H571" s="12">
        <v>0</v>
      </c>
      <c r="I571" s="12">
        <v>0</v>
      </c>
      <c r="J571" s="32"/>
      <c r="K571" s="32"/>
      <c r="L571" s="32"/>
    </row>
    <row r="572" spans="1:12" ht="31.5" customHeight="1">
      <c r="A572" s="4" t="s">
        <v>8</v>
      </c>
      <c r="B572" s="65" t="s">
        <v>4</v>
      </c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1:12" ht="31.5" customHeight="1">
      <c r="A573" s="54"/>
      <c r="B573" s="36" t="s">
        <v>190</v>
      </c>
      <c r="C573" s="37"/>
      <c r="D573" s="8" t="s">
        <v>1</v>
      </c>
      <c r="E573" s="7">
        <f>E574+E575+E576</f>
        <v>19014.5</v>
      </c>
      <c r="F573" s="7">
        <f>F574+F575+F576</f>
        <v>0</v>
      </c>
      <c r="G573" s="7">
        <f>G574+G575+G576</f>
        <v>12919.8</v>
      </c>
      <c r="H573" s="7">
        <f>H574+H575+H576</f>
        <v>6094.700000000001</v>
      </c>
      <c r="I573" s="7">
        <f>I574+I575+I576</f>
        <v>0</v>
      </c>
      <c r="J573" s="37"/>
      <c r="K573" s="37"/>
      <c r="L573" s="37"/>
    </row>
    <row r="574" spans="1:12" ht="31.5" customHeight="1">
      <c r="A574" s="54"/>
      <c r="B574" s="36"/>
      <c r="C574" s="37"/>
      <c r="D574" s="5">
        <v>2018</v>
      </c>
      <c r="E574" s="7">
        <f>F574+G574+H574+I574</f>
        <v>13881.699999999999</v>
      </c>
      <c r="F574" s="7">
        <f aca="true" t="shared" si="27" ref="F574:I576">F578+F582+F586+F590+F594+F598+F602+F606+F610+F614+F618</f>
        <v>0</v>
      </c>
      <c r="G574" s="7">
        <f t="shared" si="27"/>
        <v>11119.8</v>
      </c>
      <c r="H574" s="7">
        <f t="shared" si="27"/>
        <v>2761.9</v>
      </c>
      <c r="I574" s="7">
        <f t="shared" si="27"/>
        <v>0</v>
      </c>
      <c r="J574" s="37"/>
      <c r="K574" s="37"/>
      <c r="L574" s="37"/>
    </row>
    <row r="575" spans="1:12" ht="31.5" customHeight="1">
      <c r="A575" s="54"/>
      <c r="B575" s="36"/>
      <c r="C575" s="37"/>
      <c r="D575" s="5">
        <v>2019</v>
      </c>
      <c r="E575" s="7">
        <f>F575+G575+H575+I575</f>
        <v>4091.8</v>
      </c>
      <c r="F575" s="7">
        <f t="shared" si="27"/>
        <v>0</v>
      </c>
      <c r="G575" s="7">
        <f t="shared" si="27"/>
        <v>1800</v>
      </c>
      <c r="H575" s="7">
        <f t="shared" si="27"/>
        <v>2291.8</v>
      </c>
      <c r="I575" s="7">
        <f t="shared" si="27"/>
        <v>0</v>
      </c>
      <c r="J575" s="37"/>
      <c r="K575" s="37"/>
      <c r="L575" s="37"/>
    </row>
    <row r="576" spans="1:12" ht="31.5" customHeight="1">
      <c r="A576" s="54"/>
      <c r="B576" s="36"/>
      <c r="C576" s="37"/>
      <c r="D576" s="5">
        <v>2020</v>
      </c>
      <c r="E576" s="7">
        <f>F576+G576+H576+I576</f>
        <v>1041</v>
      </c>
      <c r="F576" s="7">
        <f t="shared" si="27"/>
        <v>0</v>
      </c>
      <c r="G576" s="7">
        <f t="shared" si="27"/>
        <v>0</v>
      </c>
      <c r="H576" s="7">
        <f t="shared" si="27"/>
        <v>1041</v>
      </c>
      <c r="I576" s="7">
        <f t="shared" si="27"/>
        <v>0</v>
      </c>
      <c r="J576" s="37"/>
      <c r="K576" s="37"/>
      <c r="L576" s="37"/>
    </row>
    <row r="577" spans="1:12" ht="31.5" customHeight="1">
      <c r="A577" s="30" t="s">
        <v>219</v>
      </c>
      <c r="B577" s="31" t="s">
        <v>166</v>
      </c>
      <c r="C577" s="32" t="s">
        <v>136</v>
      </c>
      <c r="D577" s="10" t="s">
        <v>1</v>
      </c>
      <c r="E577" s="12">
        <f>E578+E579+E580</f>
        <v>100</v>
      </c>
      <c r="F577" s="12">
        <f>F578+F579+F580</f>
        <v>0</v>
      </c>
      <c r="G577" s="12">
        <f>G578+G579+G580</f>
        <v>0</v>
      </c>
      <c r="H577" s="12">
        <f>H578+H579+H580</f>
        <v>100</v>
      </c>
      <c r="I577" s="12">
        <f>I578+I579+I580</f>
        <v>0</v>
      </c>
      <c r="J577" s="32" t="s">
        <v>672</v>
      </c>
      <c r="K577" s="32" t="s">
        <v>550</v>
      </c>
      <c r="L577" s="32"/>
    </row>
    <row r="578" spans="1:12" ht="31.5" customHeight="1">
      <c r="A578" s="30"/>
      <c r="B578" s="31"/>
      <c r="C578" s="32"/>
      <c r="D578" s="11">
        <v>2018</v>
      </c>
      <c r="E578" s="12">
        <f>F578+G578+H578+I578</f>
        <v>100</v>
      </c>
      <c r="F578" s="12">
        <v>0</v>
      </c>
      <c r="G578" s="12">
        <v>0</v>
      </c>
      <c r="H578" s="12">
        <v>100</v>
      </c>
      <c r="I578" s="12">
        <v>0</v>
      </c>
      <c r="J578" s="37"/>
      <c r="K578" s="32"/>
      <c r="L578" s="32"/>
    </row>
    <row r="579" spans="1:12" ht="31.5" customHeight="1">
      <c r="A579" s="30"/>
      <c r="B579" s="31"/>
      <c r="C579" s="32"/>
      <c r="D579" s="11">
        <v>2019</v>
      </c>
      <c r="E579" s="12">
        <f>F579+G579+H579+I579</f>
        <v>0</v>
      </c>
      <c r="F579" s="12">
        <v>0</v>
      </c>
      <c r="G579" s="12">
        <v>0</v>
      </c>
      <c r="H579" s="12">
        <v>0</v>
      </c>
      <c r="I579" s="12">
        <v>0</v>
      </c>
      <c r="J579" s="37"/>
      <c r="K579" s="32"/>
      <c r="L579" s="32"/>
    </row>
    <row r="580" spans="1:12" ht="409.5" customHeight="1">
      <c r="A580" s="30"/>
      <c r="B580" s="31"/>
      <c r="C580" s="32"/>
      <c r="D580" s="11">
        <v>2020</v>
      </c>
      <c r="E580" s="12">
        <f>F580+G580+H580+I580</f>
        <v>0</v>
      </c>
      <c r="F580" s="12">
        <v>0</v>
      </c>
      <c r="G580" s="12">
        <v>0</v>
      </c>
      <c r="H580" s="12">
        <v>0</v>
      </c>
      <c r="I580" s="12">
        <v>0</v>
      </c>
      <c r="J580" s="37"/>
      <c r="K580" s="32"/>
      <c r="L580" s="32"/>
    </row>
    <row r="581" spans="1:12" ht="31.5" customHeight="1">
      <c r="A581" s="30" t="s">
        <v>220</v>
      </c>
      <c r="B581" s="31" t="s">
        <v>165</v>
      </c>
      <c r="C581" s="32" t="s">
        <v>136</v>
      </c>
      <c r="D581" s="10" t="s">
        <v>1</v>
      </c>
      <c r="E581" s="12">
        <f>E582+E583+E584</f>
        <v>2000</v>
      </c>
      <c r="F581" s="12">
        <f>F582+F583+F584</f>
        <v>0</v>
      </c>
      <c r="G581" s="12">
        <f>G582+G583+G584</f>
        <v>1800</v>
      </c>
      <c r="H581" s="12">
        <f>H582+H583+H584</f>
        <v>200</v>
      </c>
      <c r="I581" s="12">
        <f>I582+I583+I584</f>
        <v>0</v>
      </c>
      <c r="J581" s="32" t="s">
        <v>612</v>
      </c>
      <c r="K581" s="32" t="s">
        <v>689</v>
      </c>
      <c r="L581" s="32"/>
    </row>
    <row r="582" spans="1:12" ht="31.5" customHeight="1">
      <c r="A582" s="30"/>
      <c r="B582" s="31"/>
      <c r="C582" s="32"/>
      <c r="D582" s="11">
        <v>2018</v>
      </c>
      <c r="E582" s="12">
        <f>F582+G582+H582+I582</f>
        <v>0</v>
      </c>
      <c r="F582" s="12">
        <v>0</v>
      </c>
      <c r="G582" s="12">
        <v>0</v>
      </c>
      <c r="H582" s="12">
        <v>0</v>
      </c>
      <c r="I582" s="12">
        <v>0</v>
      </c>
      <c r="J582" s="37"/>
      <c r="K582" s="32"/>
      <c r="L582" s="32"/>
    </row>
    <row r="583" spans="1:12" ht="31.5" customHeight="1">
      <c r="A583" s="30"/>
      <c r="B583" s="31"/>
      <c r="C583" s="32"/>
      <c r="D583" s="11">
        <v>2019</v>
      </c>
      <c r="E583" s="12">
        <f>F583+G583+H583+I583</f>
        <v>2000</v>
      </c>
      <c r="F583" s="12">
        <v>0</v>
      </c>
      <c r="G583" s="12">
        <v>1800</v>
      </c>
      <c r="H583" s="12">
        <v>200</v>
      </c>
      <c r="I583" s="12">
        <v>0</v>
      </c>
      <c r="J583" s="37"/>
      <c r="K583" s="32"/>
      <c r="L583" s="32"/>
    </row>
    <row r="584" spans="1:12" ht="340.5" customHeight="1">
      <c r="A584" s="30"/>
      <c r="B584" s="31"/>
      <c r="C584" s="32"/>
      <c r="D584" s="11">
        <v>2020</v>
      </c>
      <c r="E584" s="12">
        <f>F584+G584+H584+I584</f>
        <v>0</v>
      </c>
      <c r="F584" s="12">
        <v>0</v>
      </c>
      <c r="G584" s="12">
        <v>0</v>
      </c>
      <c r="H584" s="12">
        <v>0</v>
      </c>
      <c r="I584" s="12">
        <v>0</v>
      </c>
      <c r="J584" s="37"/>
      <c r="K584" s="32"/>
      <c r="L584" s="32"/>
    </row>
    <row r="585" spans="1:12" ht="31.5" customHeight="1">
      <c r="A585" s="30" t="s">
        <v>221</v>
      </c>
      <c r="B585" s="31" t="s">
        <v>521</v>
      </c>
      <c r="C585" s="32" t="s">
        <v>112</v>
      </c>
      <c r="D585" s="10" t="s">
        <v>1</v>
      </c>
      <c r="E585" s="12">
        <f>E586+E587+E588</f>
        <v>6041</v>
      </c>
      <c r="F585" s="12">
        <f>F586+F587+F588</f>
        <v>0</v>
      </c>
      <c r="G585" s="12">
        <f>G586+G587+G588</f>
        <v>4833</v>
      </c>
      <c r="H585" s="12">
        <f>H586+H587+H588</f>
        <v>1208</v>
      </c>
      <c r="I585" s="12">
        <f>I586+I587+I588</f>
        <v>0</v>
      </c>
      <c r="J585" s="32" t="s">
        <v>621</v>
      </c>
      <c r="K585" s="32" t="s">
        <v>688</v>
      </c>
      <c r="L585" s="32"/>
    </row>
    <row r="586" spans="1:12" ht="31.5" customHeight="1">
      <c r="A586" s="30"/>
      <c r="B586" s="31"/>
      <c r="C586" s="32"/>
      <c r="D586" s="11">
        <v>2018</v>
      </c>
      <c r="E586" s="12">
        <f>F586+G586+H586+I586</f>
        <v>6041</v>
      </c>
      <c r="F586" s="12">
        <v>0</v>
      </c>
      <c r="G586" s="12">
        <v>4833</v>
      </c>
      <c r="H586" s="12">
        <v>1208</v>
      </c>
      <c r="I586" s="12">
        <v>0</v>
      </c>
      <c r="J586" s="32"/>
      <c r="K586" s="32"/>
      <c r="L586" s="32"/>
    </row>
    <row r="587" spans="1:12" ht="31.5" customHeight="1">
      <c r="A587" s="30"/>
      <c r="B587" s="31"/>
      <c r="C587" s="32"/>
      <c r="D587" s="11">
        <v>2019</v>
      </c>
      <c r="E587" s="12">
        <f>F587+G587+H587+I587</f>
        <v>0</v>
      </c>
      <c r="F587" s="12">
        <v>0</v>
      </c>
      <c r="G587" s="12">
        <v>0</v>
      </c>
      <c r="H587" s="12">
        <v>0</v>
      </c>
      <c r="I587" s="12">
        <v>0</v>
      </c>
      <c r="J587" s="32"/>
      <c r="K587" s="32"/>
      <c r="L587" s="32"/>
    </row>
    <row r="588" spans="1:12" ht="226.5" customHeight="1">
      <c r="A588" s="30"/>
      <c r="B588" s="31"/>
      <c r="C588" s="32"/>
      <c r="D588" s="11">
        <v>2020</v>
      </c>
      <c r="E588" s="12">
        <f>F588+G588+H588+I588</f>
        <v>0</v>
      </c>
      <c r="F588" s="12">
        <v>0</v>
      </c>
      <c r="G588" s="12">
        <v>0</v>
      </c>
      <c r="H588" s="12">
        <v>0</v>
      </c>
      <c r="I588" s="12">
        <v>0</v>
      </c>
      <c r="J588" s="32"/>
      <c r="K588" s="32"/>
      <c r="L588" s="32"/>
    </row>
    <row r="589" spans="1:12" ht="31.5" customHeight="1">
      <c r="A589" s="30" t="s">
        <v>222</v>
      </c>
      <c r="B589" s="31" t="s">
        <v>549</v>
      </c>
      <c r="C589" s="32" t="s">
        <v>127</v>
      </c>
      <c r="D589" s="10" t="s">
        <v>1</v>
      </c>
      <c r="E589" s="12">
        <f>E590+E591+E592</f>
        <v>900</v>
      </c>
      <c r="F589" s="12">
        <f>F590+F591+F592</f>
        <v>0</v>
      </c>
      <c r="G589" s="12">
        <f>G590+G591+G592</f>
        <v>0</v>
      </c>
      <c r="H589" s="12">
        <f>H590+H591+H592</f>
        <v>900</v>
      </c>
      <c r="I589" s="12">
        <f>I590+I591+I592</f>
        <v>0</v>
      </c>
      <c r="J589" s="32" t="s">
        <v>616</v>
      </c>
      <c r="K589" s="32" t="s">
        <v>690</v>
      </c>
      <c r="L589" s="32"/>
    </row>
    <row r="590" spans="1:12" ht="31.5" customHeight="1">
      <c r="A590" s="30"/>
      <c r="B590" s="31"/>
      <c r="C590" s="32"/>
      <c r="D590" s="11">
        <v>2018</v>
      </c>
      <c r="E590" s="12">
        <f>F590+G590+H590+I590</f>
        <v>300</v>
      </c>
      <c r="F590" s="12">
        <v>0</v>
      </c>
      <c r="G590" s="12">
        <v>0</v>
      </c>
      <c r="H590" s="12">
        <v>300</v>
      </c>
      <c r="I590" s="12">
        <f aca="true" t="shared" si="28" ref="I590:I596">I591+I593</f>
        <v>0</v>
      </c>
      <c r="J590" s="32"/>
      <c r="K590" s="32"/>
      <c r="L590" s="32"/>
    </row>
    <row r="591" spans="1:12" ht="31.5" customHeight="1">
      <c r="A591" s="30"/>
      <c r="B591" s="31"/>
      <c r="C591" s="32"/>
      <c r="D591" s="11">
        <v>2019</v>
      </c>
      <c r="E591" s="12">
        <f>F591+G591+H591+I591</f>
        <v>300</v>
      </c>
      <c r="F591" s="12">
        <v>0</v>
      </c>
      <c r="G591" s="12">
        <v>0</v>
      </c>
      <c r="H591" s="12">
        <v>300</v>
      </c>
      <c r="I591" s="12">
        <f t="shared" si="28"/>
        <v>0</v>
      </c>
      <c r="J591" s="32"/>
      <c r="K591" s="32"/>
      <c r="L591" s="32"/>
    </row>
    <row r="592" spans="1:12" ht="322.5" customHeight="1">
      <c r="A592" s="30"/>
      <c r="B592" s="31"/>
      <c r="C592" s="32"/>
      <c r="D592" s="11">
        <v>2020</v>
      </c>
      <c r="E592" s="12">
        <f>F592+G592+H592+I592</f>
        <v>300</v>
      </c>
      <c r="F592" s="12">
        <v>0</v>
      </c>
      <c r="G592" s="12">
        <v>0</v>
      </c>
      <c r="H592" s="12">
        <v>300</v>
      </c>
      <c r="I592" s="12">
        <f t="shared" si="28"/>
        <v>0</v>
      </c>
      <c r="J592" s="32"/>
      <c r="K592" s="32"/>
      <c r="L592" s="32"/>
    </row>
    <row r="593" spans="1:12" ht="31.5" customHeight="1">
      <c r="A593" s="30" t="s">
        <v>223</v>
      </c>
      <c r="B593" s="31" t="s">
        <v>548</v>
      </c>
      <c r="C593" s="32" t="s">
        <v>127</v>
      </c>
      <c r="D593" s="10" t="s">
        <v>1</v>
      </c>
      <c r="E593" s="12">
        <f>E594+E595+E596</f>
        <v>150</v>
      </c>
      <c r="F593" s="12">
        <f>F594+F595+F596</f>
        <v>0</v>
      </c>
      <c r="G593" s="12">
        <f>G594+G595+G596</f>
        <v>0</v>
      </c>
      <c r="H593" s="12">
        <f>H594+H595+H596</f>
        <v>150</v>
      </c>
      <c r="I593" s="12">
        <f>I594+I595+I596</f>
        <v>0</v>
      </c>
      <c r="J593" s="32" t="s">
        <v>622</v>
      </c>
      <c r="K593" s="32" t="s">
        <v>690</v>
      </c>
      <c r="L593" s="32"/>
    </row>
    <row r="594" spans="1:12" ht="31.5" customHeight="1">
      <c r="A594" s="30"/>
      <c r="B594" s="31"/>
      <c r="C594" s="32"/>
      <c r="D594" s="11">
        <v>2018</v>
      </c>
      <c r="E594" s="12">
        <f>F594+G594+H594+I594</f>
        <v>50</v>
      </c>
      <c r="F594" s="12">
        <v>0</v>
      </c>
      <c r="G594" s="12">
        <v>0</v>
      </c>
      <c r="H594" s="12">
        <v>50</v>
      </c>
      <c r="I594" s="12">
        <f t="shared" si="28"/>
        <v>0</v>
      </c>
      <c r="J594" s="32"/>
      <c r="K594" s="32"/>
      <c r="L594" s="32"/>
    </row>
    <row r="595" spans="1:12" ht="31.5" customHeight="1">
      <c r="A595" s="30"/>
      <c r="B595" s="31"/>
      <c r="C595" s="32"/>
      <c r="D595" s="11">
        <v>2019</v>
      </c>
      <c r="E595" s="12">
        <f>F595+G595+H595+I595</f>
        <v>50</v>
      </c>
      <c r="F595" s="12">
        <v>0</v>
      </c>
      <c r="G595" s="12">
        <v>0</v>
      </c>
      <c r="H595" s="12">
        <v>50</v>
      </c>
      <c r="I595" s="12">
        <f t="shared" si="28"/>
        <v>0</v>
      </c>
      <c r="J595" s="32"/>
      <c r="K595" s="32"/>
      <c r="L595" s="32"/>
    </row>
    <row r="596" spans="1:12" ht="195" customHeight="1">
      <c r="A596" s="30"/>
      <c r="B596" s="31"/>
      <c r="C596" s="32"/>
      <c r="D596" s="11">
        <v>2020</v>
      </c>
      <c r="E596" s="12">
        <f>F596+G596+H596+I596</f>
        <v>50</v>
      </c>
      <c r="F596" s="12">
        <v>0</v>
      </c>
      <c r="G596" s="12">
        <v>0</v>
      </c>
      <c r="H596" s="12">
        <v>50</v>
      </c>
      <c r="I596" s="12">
        <f t="shared" si="28"/>
        <v>0</v>
      </c>
      <c r="J596" s="32"/>
      <c r="K596" s="32"/>
      <c r="L596" s="32"/>
    </row>
    <row r="597" spans="1:12" ht="31.5" customHeight="1">
      <c r="A597" s="30" t="s">
        <v>224</v>
      </c>
      <c r="B597" s="31" t="s">
        <v>4</v>
      </c>
      <c r="C597" s="32" t="s">
        <v>145</v>
      </c>
      <c r="D597" s="10" t="s">
        <v>1</v>
      </c>
      <c r="E597" s="12">
        <f>E598+E599+E600</f>
        <v>1936</v>
      </c>
      <c r="F597" s="12">
        <f>F598+F599+F600</f>
        <v>0</v>
      </c>
      <c r="G597" s="12">
        <f>G598+G599+G600</f>
        <v>0</v>
      </c>
      <c r="H597" s="12">
        <f>H598+H599+H600</f>
        <v>1936</v>
      </c>
      <c r="I597" s="12">
        <f>I598+I599+I600</f>
        <v>0</v>
      </c>
      <c r="J597" s="32" t="s">
        <v>617</v>
      </c>
      <c r="K597" s="32" t="s">
        <v>691</v>
      </c>
      <c r="L597" s="32"/>
    </row>
    <row r="598" spans="1:12" ht="31.5" customHeight="1">
      <c r="A598" s="30"/>
      <c r="B598" s="31"/>
      <c r="C598" s="32"/>
      <c r="D598" s="11">
        <v>2018</v>
      </c>
      <c r="E598" s="12">
        <f>F598+G598+H598+I598</f>
        <v>700</v>
      </c>
      <c r="F598" s="12">
        <v>0</v>
      </c>
      <c r="G598" s="12">
        <v>0</v>
      </c>
      <c r="H598" s="12">
        <v>700</v>
      </c>
      <c r="I598" s="12">
        <v>0</v>
      </c>
      <c r="J598" s="32"/>
      <c r="K598" s="32"/>
      <c r="L598" s="32"/>
    </row>
    <row r="599" spans="1:12" ht="31.5" customHeight="1">
      <c r="A599" s="30"/>
      <c r="B599" s="31"/>
      <c r="C599" s="32"/>
      <c r="D599" s="11">
        <v>2019</v>
      </c>
      <c r="E599" s="12">
        <f>F599+G599+H599+I599</f>
        <v>618</v>
      </c>
      <c r="F599" s="12">
        <v>0</v>
      </c>
      <c r="G599" s="12">
        <v>0</v>
      </c>
      <c r="H599" s="12">
        <v>618</v>
      </c>
      <c r="I599" s="12">
        <v>0</v>
      </c>
      <c r="J599" s="32"/>
      <c r="K599" s="32"/>
      <c r="L599" s="32"/>
    </row>
    <row r="600" spans="1:12" ht="343.5" customHeight="1">
      <c r="A600" s="30"/>
      <c r="B600" s="31"/>
      <c r="C600" s="32"/>
      <c r="D600" s="11">
        <v>2020</v>
      </c>
      <c r="E600" s="12">
        <f>F600+G600+H600+I600</f>
        <v>618</v>
      </c>
      <c r="F600" s="12">
        <v>0</v>
      </c>
      <c r="G600" s="12">
        <v>0</v>
      </c>
      <c r="H600" s="12">
        <v>618</v>
      </c>
      <c r="I600" s="12">
        <v>0</v>
      </c>
      <c r="J600" s="32"/>
      <c r="K600" s="32"/>
      <c r="L600" s="32"/>
    </row>
    <row r="601" spans="1:12" ht="31.5" customHeight="1">
      <c r="A601" s="30" t="s">
        <v>225</v>
      </c>
      <c r="B601" s="31" t="s">
        <v>71</v>
      </c>
      <c r="C601" s="32" t="s">
        <v>67</v>
      </c>
      <c r="D601" s="10" t="s">
        <v>1</v>
      </c>
      <c r="E601" s="12">
        <f>E602+E603+E604</f>
        <v>7668.5</v>
      </c>
      <c r="F601" s="12">
        <f>F602+F603+F604</f>
        <v>0</v>
      </c>
      <c r="G601" s="12">
        <f>G602+G603+G604</f>
        <v>6286.8</v>
      </c>
      <c r="H601" s="12">
        <f>H602+H603+H604</f>
        <v>1381.6999999999998</v>
      </c>
      <c r="I601" s="12">
        <f>I602+I603+I604</f>
        <v>0</v>
      </c>
      <c r="J601" s="32" t="s">
        <v>619</v>
      </c>
      <c r="K601" s="32" t="s">
        <v>692</v>
      </c>
      <c r="L601" s="32"/>
    </row>
    <row r="602" spans="1:12" ht="31.5" customHeight="1">
      <c r="A602" s="30"/>
      <c r="B602" s="31"/>
      <c r="C602" s="32"/>
      <c r="D602" s="11">
        <v>2018</v>
      </c>
      <c r="E602" s="12">
        <f>F602+G602+H602+I602</f>
        <v>6617.7</v>
      </c>
      <c r="F602" s="12">
        <v>0</v>
      </c>
      <c r="G602" s="12">
        <v>6286.8</v>
      </c>
      <c r="H602" s="12">
        <v>330.9</v>
      </c>
      <c r="I602" s="12">
        <v>0</v>
      </c>
      <c r="J602" s="32"/>
      <c r="K602" s="32"/>
      <c r="L602" s="32"/>
    </row>
    <row r="603" spans="1:12" ht="31.5" customHeight="1">
      <c r="A603" s="30"/>
      <c r="B603" s="31"/>
      <c r="C603" s="32"/>
      <c r="D603" s="11">
        <v>2019</v>
      </c>
      <c r="E603" s="12">
        <f>F603+G603+H603+I603</f>
        <v>1050.8</v>
      </c>
      <c r="F603" s="12">
        <v>0</v>
      </c>
      <c r="G603" s="12">
        <v>0</v>
      </c>
      <c r="H603" s="12">
        <v>1050.8</v>
      </c>
      <c r="I603" s="12">
        <v>0</v>
      </c>
      <c r="J603" s="32"/>
      <c r="K603" s="32"/>
      <c r="L603" s="32"/>
    </row>
    <row r="604" spans="1:12" ht="354" customHeight="1">
      <c r="A604" s="30"/>
      <c r="B604" s="31"/>
      <c r="C604" s="32"/>
      <c r="D604" s="11">
        <v>2020</v>
      </c>
      <c r="E604" s="12">
        <f>F604+G604+H604+I604</f>
        <v>0</v>
      </c>
      <c r="F604" s="12">
        <v>0</v>
      </c>
      <c r="G604" s="12">
        <v>0</v>
      </c>
      <c r="H604" s="12">
        <v>0</v>
      </c>
      <c r="I604" s="12">
        <v>0</v>
      </c>
      <c r="J604" s="32"/>
      <c r="K604" s="32"/>
      <c r="L604" s="32"/>
    </row>
    <row r="605" spans="1:12" ht="31.5" customHeight="1">
      <c r="A605" s="30" t="s">
        <v>247</v>
      </c>
      <c r="B605" s="31" t="s">
        <v>248</v>
      </c>
      <c r="C605" s="32" t="s">
        <v>117</v>
      </c>
      <c r="D605" s="10" t="s">
        <v>1</v>
      </c>
      <c r="E605" s="12">
        <f>E606+E607+E608</f>
        <v>54</v>
      </c>
      <c r="F605" s="12">
        <f>F606+F607+F608</f>
        <v>0</v>
      </c>
      <c r="G605" s="12">
        <f>G606+G607+G608</f>
        <v>0</v>
      </c>
      <c r="H605" s="12">
        <f>H606+H607+H608</f>
        <v>54</v>
      </c>
      <c r="I605" s="12">
        <f>I606+I607+I608</f>
        <v>0</v>
      </c>
      <c r="J605" s="32" t="s">
        <v>623</v>
      </c>
      <c r="K605" s="32" t="s">
        <v>624</v>
      </c>
      <c r="L605" s="32"/>
    </row>
    <row r="606" spans="1:12" ht="31.5" customHeight="1">
      <c r="A606" s="30"/>
      <c r="B606" s="31"/>
      <c r="C606" s="32"/>
      <c r="D606" s="11">
        <v>2018</v>
      </c>
      <c r="E606" s="12">
        <f>F606+G606+H606+I606</f>
        <v>18</v>
      </c>
      <c r="F606" s="12">
        <v>0</v>
      </c>
      <c r="G606" s="12">
        <v>0</v>
      </c>
      <c r="H606" s="12">
        <v>18</v>
      </c>
      <c r="I606" s="12">
        <v>0</v>
      </c>
      <c r="J606" s="32"/>
      <c r="K606" s="32"/>
      <c r="L606" s="32"/>
    </row>
    <row r="607" spans="1:12" ht="31.5" customHeight="1">
      <c r="A607" s="30"/>
      <c r="B607" s="31"/>
      <c r="C607" s="32"/>
      <c r="D607" s="11">
        <v>2019</v>
      </c>
      <c r="E607" s="12">
        <f>F607+G607+H607+I607</f>
        <v>18</v>
      </c>
      <c r="F607" s="12">
        <v>0</v>
      </c>
      <c r="G607" s="12">
        <v>0</v>
      </c>
      <c r="H607" s="12">
        <v>18</v>
      </c>
      <c r="I607" s="12">
        <v>0</v>
      </c>
      <c r="J607" s="32"/>
      <c r="K607" s="32"/>
      <c r="L607" s="32"/>
    </row>
    <row r="608" spans="1:12" ht="346.5" customHeight="1">
      <c r="A608" s="30"/>
      <c r="B608" s="31"/>
      <c r="C608" s="32"/>
      <c r="D608" s="11">
        <v>2020</v>
      </c>
      <c r="E608" s="12">
        <f>F608+G608+H608+I608</f>
        <v>18</v>
      </c>
      <c r="F608" s="12">
        <v>0</v>
      </c>
      <c r="G608" s="12">
        <v>0</v>
      </c>
      <c r="H608" s="12">
        <v>18</v>
      </c>
      <c r="I608" s="12">
        <v>0</v>
      </c>
      <c r="J608" s="32"/>
      <c r="K608" s="32"/>
      <c r="L608" s="32"/>
    </row>
    <row r="609" spans="1:12" ht="31.5" customHeight="1">
      <c r="A609" s="30" t="s">
        <v>249</v>
      </c>
      <c r="B609" s="31" t="s">
        <v>250</v>
      </c>
      <c r="C609" s="32" t="s">
        <v>117</v>
      </c>
      <c r="D609" s="10" t="s">
        <v>1</v>
      </c>
      <c r="E609" s="12">
        <f>E610+E611+E612</f>
        <v>54</v>
      </c>
      <c r="F609" s="12">
        <f>F610+F611+F612</f>
        <v>0</v>
      </c>
      <c r="G609" s="12">
        <f>G610+G611+G612</f>
        <v>0</v>
      </c>
      <c r="H609" s="12">
        <f>H610+H611+H612</f>
        <v>54</v>
      </c>
      <c r="I609" s="12">
        <f>I610+I611+I612</f>
        <v>0</v>
      </c>
      <c r="J609" s="32" t="s">
        <v>623</v>
      </c>
      <c r="K609" s="32" t="s">
        <v>624</v>
      </c>
      <c r="L609" s="32"/>
    </row>
    <row r="610" spans="1:12" ht="31.5" customHeight="1">
      <c r="A610" s="30"/>
      <c r="B610" s="31"/>
      <c r="C610" s="32"/>
      <c r="D610" s="11">
        <v>2018</v>
      </c>
      <c r="E610" s="12">
        <f>F610+G610+H610+I610</f>
        <v>18</v>
      </c>
      <c r="F610" s="12">
        <v>0</v>
      </c>
      <c r="G610" s="12">
        <v>0</v>
      </c>
      <c r="H610" s="12">
        <v>18</v>
      </c>
      <c r="I610" s="12">
        <v>0</v>
      </c>
      <c r="J610" s="32"/>
      <c r="K610" s="32"/>
      <c r="L610" s="32"/>
    </row>
    <row r="611" spans="1:12" ht="31.5" customHeight="1">
      <c r="A611" s="30"/>
      <c r="B611" s="31"/>
      <c r="C611" s="32"/>
      <c r="D611" s="11">
        <v>2019</v>
      </c>
      <c r="E611" s="12">
        <f>F611+G611+H611+I611</f>
        <v>18</v>
      </c>
      <c r="F611" s="12">
        <v>0</v>
      </c>
      <c r="G611" s="12">
        <v>0</v>
      </c>
      <c r="H611" s="12">
        <v>18</v>
      </c>
      <c r="I611" s="12">
        <v>0</v>
      </c>
      <c r="J611" s="32"/>
      <c r="K611" s="32"/>
      <c r="L611" s="32"/>
    </row>
    <row r="612" spans="1:12" ht="343.5" customHeight="1">
      <c r="A612" s="30"/>
      <c r="B612" s="31"/>
      <c r="C612" s="32"/>
      <c r="D612" s="11">
        <v>2020</v>
      </c>
      <c r="E612" s="12">
        <f>F612+G612+H612+I612</f>
        <v>18</v>
      </c>
      <c r="F612" s="12">
        <v>0</v>
      </c>
      <c r="G612" s="12">
        <v>0</v>
      </c>
      <c r="H612" s="12">
        <v>18</v>
      </c>
      <c r="I612" s="12">
        <v>0</v>
      </c>
      <c r="J612" s="32"/>
      <c r="K612" s="32"/>
      <c r="L612" s="32"/>
    </row>
    <row r="613" spans="1:12" ht="31.5" customHeight="1">
      <c r="A613" s="30" t="s">
        <v>251</v>
      </c>
      <c r="B613" s="31" t="s">
        <v>252</v>
      </c>
      <c r="C613" s="32" t="s">
        <v>117</v>
      </c>
      <c r="D613" s="10" t="s">
        <v>1</v>
      </c>
      <c r="E613" s="12">
        <f>E614+E615+E616</f>
        <v>54</v>
      </c>
      <c r="F613" s="12">
        <f>F614+F615+F616</f>
        <v>0</v>
      </c>
      <c r="G613" s="12">
        <f>G614+G615+G616</f>
        <v>0</v>
      </c>
      <c r="H613" s="12">
        <f>H614+H615+H616</f>
        <v>54</v>
      </c>
      <c r="I613" s="12">
        <f>I614+I615+I616</f>
        <v>0</v>
      </c>
      <c r="J613" s="32" t="s">
        <v>623</v>
      </c>
      <c r="K613" s="32" t="s">
        <v>624</v>
      </c>
      <c r="L613" s="32"/>
    </row>
    <row r="614" spans="1:12" ht="31.5" customHeight="1">
      <c r="A614" s="30"/>
      <c r="B614" s="31"/>
      <c r="C614" s="32"/>
      <c r="D614" s="11">
        <v>2018</v>
      </c>
      <c r="E614" s="12">
        <f>F614+G614+H614+I614</f>
        <v>18</v>
      </c>
      <c r="F614" s="12">
        <v>0</v>
      </c>
      <c r="G614" s="12">
        <v>0</v>
      </c>
      <c r="H614" s="12">
        <v>18</v>
      </c>
      <c r="I614" s="12">
        <v>0</v>
      </c>
      <c r="J614" s="32"/>
      <c r="K614" s="32"/>
      <c r="L614" s="32"/>
    </row>
    <row r="615" spans="1:12" ht="31.5" customHeight="1">
      <c r="A615" s="30"/>
      <c r="B615" s="31"/>
      <c r="C615" s="32"/>
      <c r="D615" s="11">
        <v>2019</v>
      </c>
      <c r="E615" s="12">
        <f>F615+G615+H615+I615</f>
        <v>18</v>
      </c>
      <c r="F615" s="12">
        <v>0</v>
      </c>
      <c r="G615" s="12">
        <v>0</v>
      </c>
      <c r="H615" s="12">
        <v>18</v>
      </c>
      <c r="I615" s="12">
        <v>0</v>
      </c>
      <c r="J615" s="32"/>
      <c r="K615" s="32"/>
      <c r="L615" s="32"/>
    </row>
    <row r="616" spans="1:12" ht="337.5" customHeight="1">
      <c r="A616" s="30"/>
      <c r="B616" s="31"/>
      <c r="C616" s="32"/>
      <c r="D616" s="11">
        <v>2020</v>
      </c>
      <c r="E616" s="12">
        <f>F616+G616+H616+I616</f>
        <v>18</v>
      </c>
      <c r="F616" s="12">
        <v>0</v>
      </c>
      <c r="G616" s="12">
        <v>0</v>
      </c>
      <c r="H616" s="12">
        <v>18</v>
      </c>
      <c r="I616" s="12">
        <v>0</v>
      </c>
      <c r="J616" s="32"/>
      <c r="K616" s="32"/>
      <c r="L616" s="32"/>
    </row>
    <row r="617" spans="1:12" ht="31.5" customHeight="1">
      <c r="A617" s="30" t="s">
        <v>253</v>
      </c>
      <c r="B617" s="31" t="s">
        <v>254</v>
      </c>
      <c r="C617" s="32" t="s">
        <v>117</v>
      </c>
      <c r="D617" s="10" t="s">
        <v>1</v>
      </c>
      <c r="E617" s="12">
        <f>E618+E619+E620</f>
        <v>57</v>
      </c>
      <c r="F617" s="12">
        <f>F618+F619+F620</f>
        <v>0</v>
      </c>
      <c r="G617" s="12">
        <f>G618+G619+G620</f>
        <v>0</v>
      </c>
      <c r="H617" s="12">
        <f>H618+H619+H620</f>
        <v>57</v>
      </c>
      <c r="I617" s="12">
        <f>I618+I619+I620</f>
        <v>0</v>
      </c>
      <c r="J617" s="32" t="s">
        <v>623</v>
      </c>
      <c r="K617" s="32" t="s">
        <v>624</v>
      </c>
      <c r="L617" s="32"/>
    </row>
    <row r="618" spans="1:12" ht="31.5" customHeight="1">
      <c r="A618" s="30"/>
      <c r="B618" s="31"/>
      <c r="C618" s="32"/>
      <c r="D618" s="11">
        <v>2018</v>
      </c>
      <c r="E618" s="12">
        <f>F618+G618+H618+I618</f>
        <v>19</v>
      </c>
      <c r="F618" s="12">
        <v>0</v>
      </c>
      <c r="G618" s="12">
        <v>0</v>
      </c>
      <c r="H618" s="12">
        <v>19</v>
      </c>
      <c r="I618" s="12">
        <v>0</v>
      </c>
      <c r="J618" s="32"/>
      <c r="K618" s="32"/>
      <c r="L618" s="32"/>
    </row>
    <row r="619" spans="1:12" ht="31.5" customHeight="1">
      <c r="A619" s="30"/>
      <c r="B619" s="31"/>
      <c r="C619" s="32"/>
      <c r="D619" s="11">
        <v>2019</v>
      </c>
      <c r="E619" s="12">
        <f>F619+G619+H619+I619</f>
        <v>19</v>
      </c>
      <c r="F619" s="12">
        <v>0</v>
      </c>
      <c r="G619" s="12">
        <v>0</v>
      </c>
      <c r="H619" s="12">
        <v>19</v>
      </c>
      <c r="I619" s="12">
        <v>0</v>
      </c>
      <c r="J619" s="32"/>
      <c r="K619" s="32"/>
      <c r="L619" s="32"/>
    </row>
    <row r="620" spans="1:12" ht="345" customHeight="1">
      <c r="A620" s="30"/>
      <c r="B620" s="31"/>
      <c r="C620" s="32"/>
      <c r="D620" s="11">
        <v>2020</v>
      </c>
      <c r="E620" s="12">
        <f>F620+G620+H620+I620</f>
        <v>19</v>
      </c>
      <c r="F620" s="12">
        <v>0</v>
      </c>
      <c r="G620" s="12">
        <v>0</v>
      </c>
      <c r="H620" s="12">
        <v>19</v>
      </c>
      <c r="I620" s="12">
        <v>0</v>
      </c>
      <c r="J620" s="32"/>
      <c r="K620" s="32"/>
      <c r="L620" s="32"/>
    </row>
    <row r="621" spans="1:12" ht="31.5" customHeight="1">
      <c r="A621" s="4" t="s">
        <v>69</v>
      </c>
      <c r="B621" s="59" t="s">
        <v>36</v>
      </c>
      <c r="C621" s="60"/>
      <c r="D621" s="60"/>
      <c r="E621" s="60"/>
      <c r="F621" s="60"/>
      <c r="G621" s="60"/>
      <c r="H621" s="60"/>
      <c r="I621" s="60"/>
      <c r="J621" s="60"/>
      <c r="K621" s="60"/>
      <c r="L621" s="61"/>
    </row>
    <row r="622" spans="1:12" ht="31.5" customHeight="1">
      <c r="A622" s="30"/>
      <c r="B622" s="31" t="s">
        <v>190</v>
      </c>
      <c r="C622" s="32"/>
      <c r="D622" s="10" t="s">
        <v>1</v>
      </c>
      <c r="E622" s="12">
        <f>E623+E624+E625</f>
        <v>27226</v>
      </c>
      <c r="F622" s="12">
        <f>F623+F624+F625</f>
        <v>0</v>
      </c>
      <c r="G622" s="12">
        <f>G623+G624+G625</f>
        <v>400</v>
      </c>
      <c r="H622" s="12">
        <f>H623+H624+H625</f>
        <v>26826</v>
      </c>
      <c r="I622" s="12">
        <f>I623+I624+I625</f>
        <v>0</v>
      </c>
      <c r="J622" s="62"/>
      <c r="K622" s="62"/>
      <c r="L622" s="62"/>
    </row>
    <row r="623" spans="1:12" ht="31.5" customHeight="1">
      <c r="A623" s="30"/>
      <c r="B623" s="31"/>
      <c r="C623" s="32"/>
      <c r="D623" s="11">
        <v>2018</v>
      </c>
      <c r="E623" s="12">
        <f>F623+G623+H623+I623</f>
        <v>9024</v>
      </c>
      <c r="F623" s="12">
        <f aca="true" t="shared" si="29" ref="F623:I625">F628+F632+F636+F640+F644+F648+F652+F656+F660</f>
        <v>0</v>
      </c>
      <c r="G623" s="12">
        <f t="shared" si="29"/>
        <v>0</v>
      </c>
      <c r="H623" s="12">
        <f t="shared" si="29"/>
        <v>9024</v>
      </c>
      <c r="I623" s="12">
        <f t="shared" si="29"/>
        <v>0</v>
      </c>
      <c r="J623" s="63"/>
      <c r="K623" s="63"/>
      <c r="L623" s="63"/>
    </row>
    <row r="624" spans="1:12" ht="31.5" customHeight="1">
      <c r="A624" s="30"/>
      <c r="B624" s="31"/>
      <c r="C624" s="32"/>
      <c r="D624" s="11">
        <v>2019</v>
      </c>
      <c r="E624" s="12">
        <f>F624+G624+H624+I624</f>
        <v>9346</v>
      </c>
      <c r="F624" s="12">
        <f t="shared" si="29"/>
        <v>0</v>
      </c>
      <c r="G624" s="12">
        <f t="shared" si="29"/>
        <v>400</v>
      </c>
      <c r="H624" s="12">
        <f t="shared" si="29"/>
        <v>8946</v>
      </c>
      <c r="I624" s="12">
        <f t="shared" si="29"/>
        <v>0</v>
      </c>
      <c r="J624" s="63"/>
      <c r="K624" s="63"/>
      <c r="L624" s="63"/>
    </row>
    <row r="625" spans="1:12" ht="31.5" customHeight="1">
      <c r="A625" s="30"/>
      <c r="B625" s="31"/>
      <c r="C625" s="32"/>
      <c r="D625" s="11">
        <v>2020</v>
      </c>
      <c r="E625" s="12">
        <f>F625+G625+H625+I625</f>
        <v>8856</v>
      </c>
      <c r="F625" s="12">
        <f t="shared" si="29"/>
        <v>0</v>
      </c>
      <c r="G625" s="12">
        <f t="shared" si="29"/>
        <v>0</v>
      </c>
      <c r="H625" s="12">
        <f t="shared" si="29"/>
        <v>8856</v>
      </c>
      <c r="I625" s="12">
        <f t="shared" si="29"/>
        <v>0</v>
      </c>
      <c r="J625" s="64"/>
      <c r="K625" s="64"/>
      <c r="L625" s="64"/>
    </row>
    <row r="626" spans="1:12" ht="31.5" customHeight="1">
      <c r="A626" s="4" t="s">
        <v>226</v>
      </c>
      <c r="B626" s="56" t="s">
        <v>5</v>
      </c>
      <c r="C626" s="57"/>
      <c r="D626" s="57"/>
      <c r="E626" s="57"/>
      <c r="F626" s="57"/>
      <c r="G626" s="57"/>
      <c r="H626" s="57"/>
      <c r="I626" s="57"/>
      <c r="J626" s="57"/>
      <c r="K626" s="57"/>
      <c r="L626" s="58"/>
    </row>
    <row r="627" spans="1:12" ht="31.5" customHeight="1">
      <c r="A627" s="30" t="s">
        <v>227</v>
      </c>
      <c r="B627" s="55" t="s">
        <v>167</v>
      </c>
      <c r="C627" s="32" t="s">
        <v>136</v>
      </c>
      <c r="D627" s="10" t="s">
        <v>1</v>
      </c>
      <c r="E627" s="12">
        <f aca="true" t="shared" si="30" ref="E627:E662">F627+G627+H627+I627</f>
        <v>880</v>
      </c>
      <c r="F627" s="12">
        <f>F628+F630+F629</f>
        <v>0</v>
      </c>
      <c r="G627" s="12">
        <f>G628+G630+G629</f>
        <v>0</v>
      </c>
      <c r="H627" s="12">
        <f>H628+H630+H629</f>
        <v>880</v>
      </c>
      <c r="I627" s="12">
        <f>I628+I630+I629</f>
        <v>0</v>
      </c>
      <c r="J627" s="32" t="s">
        <v>612</v>
      </c>
      <c r="K627" s="32" t="s">
        <v>551</v>
      </c>
      <c r="L627" s="32"/>
    </row>
    <row r="628" spans="1:12" ht="31.5" customHeight="1">
      <c r="A628" s="30"/>
      <c r="B628" s="55"/>
      <c r="C628" s="32"/>
      <c r="D628" s="11">
        <v>2018</v>
      </c>
      <c r="E628" s="12">
        <f t="shared" si="30"/>
        <v>280</v>
      </c>
      <c r="F628" s="12">
        <v>0</v>
      </c>
      <c r="G628" s="12">
        <v>0</v>
      </c>
      <c r="H628" s="12">
        <v>280</v>
      </c>
      <c r="I628" s="12">
        <v>0</v>
      </c>
      <c r="J628" s="32"/>
      <c r="K628" s="32"/>
      <c r="L628" s="32"/>
    </row>
    <row r="629" spans="1:12" ht="31.5" customHeight="1">
      <c r="A629" s="30"/>
      <c r="B629" s="55"/>
      <c r="C629" s="32"/>
      <c r="D629" s="11">
        <v>2019</v>
      </c>
      <c r="E629" s="12">
        <f t="shared" si="30"/>
        <v>300</v>
      </c>
      <c r="F629" s="12">
        <v>0</v>
      </c>
      <c r="G629" s="12">
        <v>0</v>
      </c>
      <c r="H629" s="12">
        <v>300</v>
      </c>
      <c r="I629" s="12">
        <v>0</v>
      </c>
      <c r="J629" s="32"/>
      <c r="K629" s="32"/>
      <c r="L629" s="32"/>
    </row>
    <row r="630" spans="1:12" ht="352.5" customHeight="1">
      <c r="A630" s="30"/>
      <c r="B630" s="55"/>
      <c r="C630" s="32"/>
      <c r="D630" s="11">
        <v>2020</v>
      </c>
      <c r="E630" s="12">
        <f t="shared" si="30"/>
        <v>300</v>
      </c>
      <c r="F630" s="12">
        <v>0</v>
      </c>
      <c r="G630" s="12">
        <v>0</v>
      </c>
      <c r="H630" s="12">
        <v>300</v>
      </c>
      <c r="I630" s="12">
        <v>0</v>
      </c>
      <c r="J630" s="32"/>
      <c r="K630" s="32"/>
      <c r="L630" s="32"/>
    </row>
    <row r="631" spans="1:12" ht="31.5" customHeight="1">
      <c r="A631" s="30" t="s">
        <v>228</v>
      </c>
      <c r="B631" s="55" t="s">
        <v>519</v>
      </c>
      <c r="C631" s="32" t="s">
        <v>117</v>
      </c>
      <c r="D631" s="10" t="s">
        <v>1</v>
      </c>
      <c r="E631" s="12">
        <f t="shared" si="30"/>
        <v>9783</v>
      </c>
      <c r="F631" s="12">
        <f>F632+F634+F633</f>
        <v>0</v>
      </c>
      <c r="G631" s="12">
        <f>G632+G634+G633</f>
        <v>0</v>
      </c>
      <c r="H631" s="12">
        <f>H632+H634+H633</f>
        <v>9783</v>
      </c>
      <c r="I631" s="12">
        <f>I632+I634+I633</f>
        <v>0</v>
      </c>
      <c r="J631" s="32" t="s">
        <v>623</v>
      </c>
      <c r="K631" s="32" t="s">
        <v>568</v>
      </c>
      <c r="L631" s="32"/>
    </row>
    <row r="632" spans="1:12" ht="31.5" customHeight="1">
      <c r="A632" s="30"/>
      <c r="B632" s="55"/>
      <c r="C632" s="32"/>
      <c r="D632" s="11">
        <v>2018</v>
      </c>
      <c r="E632" s="12">
        <f t="shared" si="30"/>
        <v>3261</v>
      </c>
      <c r="F632" s="12">
        <v>0</v>
      </c>
      <c r="G632" s="12">
        <v>0</v>
      </c>
      <c r="H632" s="12">
        <v>3261</v>
      </c>
      <c r="I632" s="12">
        <v>0</v>
      </c>
      <c r="J632" s="32"/>
      <c r="K632" s="32"/>
      <c r="L632" s="32"/>
    </row>
    <row r="633" spans="1:12" ht="31.5" customHeight="1">
      <c r="A633" s="30"/>
      <c r="B633" s="55"/>
      <c r="C633" s="32"/>
      <c r="D633" s="11">
        <v>2019</v>
      </c>
      <c r="E633" s="12">
        <f t="shared" si="30"/>
        <v>3261</v>
      </c>
      <c r="F633" s="12">
        <v>0</v>
      </c>
      <c r="G633" s="12">
        <v>0</v>
      </c>
      <c r="H633" s="12">
        <v>3261</v>
      </c>
      <c r="I633" s="12">
        <v>0</v>
      </c>
      <c r="J633" s="32"/>
      <c r="K633" s="32"/>
      <c r="L633" s="32"/>
    </row>
    <row r="634" spans="1:12" ht="346.5" customHeight="1">
      <c r="A634" s="30"/>
      <c r="B634" s="55"/>
      <c r="C634" s="32"/>
      <c r="D634" s="11">
        <v>2020</v>
      </c>
      <c r="E634" s="12">
        <f t="shared" si="30"/>
        <v>3261</v>
      </c>
      <c r="F634" s="12">
        <v>0</v>
      </c>
      <c r="G634" s="12">
        <v>0</v>
      </c>
      <c r="H634" s="12">
        <v>3261</v>
      </c>
      <c r="I634" s="12">
        <v>0</v>
      </c>
      <c r="J634" s="32"/>
      <c r="K634" s="32"/>
      <c r="L634" s="32"/>
    </row>
    <row r="635" spans="1:12" ht="31.5" customHeight="1">
      <c r="A635" s="30" t="s">
        <v>229</v>
      </c>
      <c r="B635" s="55" t="s">
        <v>173</v>
      </c>
      <c r="C635" s="32" t="s">
        <v>112</v>
      </c>
      <c r="D635" s="10" t="s">
        <v>1</v>
      </c>
      <c r="E635" s="12">
        <f t="shared" si="30"/>
        <v>488</v>
      </c>
      <c r="F635" s="12">
        <f>F636+F637+F638</f>
        <v>0</v>
      </c>
      <c r="G635" s="12">
        <f>G636+G637+G638</f>
        <v>0</v>
      </c>
      <c r="H635" s="12">
        <f>H636+H637+H638</f>
        <v>488</v>
      </c>
      <c r="I635" s="12">
        <f>I636+I637+I638</f>
        <v>0</v>
      </c>
      <c r="J635" s="32" t="s">
        <v>614</v>
      </c>
      <c r="K635" s="32" t="s">
        <v>561</v>
      </c>
      <c r="L635" s="32"/>
    </row>
    <row r="636" spans="1:12" ht="31.5" customHeight="1">
      <c r="A636" s="30"/>
      <c r="B636" s="55"/>
      <c r="C636" s="32"/>
      <c r="D636" s="11">
        <v>2018</v>
      </c>
      <c r="E636" s="12">
        <f t="shared" si="30"/>
        <v>88</v>
      </c>
      <c r="F636" s="12">
        <f aca="true" t="shared" si="31" ref="F636:G638">F637+F639</f>
        <v>0</v>
      </c>
      <c r="G636" s="12">
        <f t="shared" si="31"/>
        <v>0</v>
      </c>
      <c r="H636" s="12">
        <v>88</v>
      </c>
      <c r="I636" s="12">
        <f>I637+I639</f>
        <v>0</v>
      </c>
      <c r="J636" s="32"/>
      <c r="K636" s="32"/>
      <c r="L636" s="32"/>
    </row>
    <row r="637" spans="1:12" ht="31.5" customHeight="1">
      <c r="A637" s="30"/>
      <c r="B637" s="55"/>
      <c r="C637" s="32"/>
      <c r="D637" s="11">
        <v>2019</v>
      </c>
      <c r="E637" s="12">
        <f t="shared" si="30"/>
        <v>180</v>
      </c>
      <c r="F637" s="12">
        <f t="shared" si="31"/>
        <v>0</v>
      </c>
      <c r="G637" s="12">
        <f t="shared" si="31"/>
        <v>0</v>
      </c>
      <c r="H637" s="12">
        <v>180</v>
      </c>
      <c r="I637" s="12">
        <f>I638+I640</f>
        <v>0</v>
      </c>
      <c r="J637" s="32"/>
      <c r="K637" s="32"/>
      <c r="L637" s="32"/>
    </row>
    <row r="638" spans="1:12" ht="342" customHeight="1">
      <c r="A638" s="30"/>
      <c r="B638" s="55"/>
      <c r="C638" s="32"/>
      <c r="D638" s="11">
        <v>2020</v>
      </c>
      <c r="E638" s="12">
        <f t="shared" si="30"/>
        <v>220</v>
      </c>
      <c r="F638" s="12">
        <f t="shared" si="31"/>
        <v>0</v>
      </c>
      <c r="G638" s="12">
        <f t="shared" si="31"/>
        <v>0</v>
      </c>
      <c r="H638" s="12">
        <v>220</v>
      </c>
      <c r="I638" s="12">
        <f>I639+I641</f>
        <v>0</v>
      </c>
      <c r="J638" s="32"/>
      <c r="K638" s="32"/>
      <c r="L638" s="32"/>
    </row>
    <row r="639" spans="1:12" ht="31.5" customHeight="1">
      <c r="A639" s="30" t="s">
        <v>230</v>
      </c>
      <c r="B639" s="55" t="s">
        <v>673</v>
      </c>
      <c r="C639" s="32" t="s">
        <v>112</v>
      </c>
      <c r="D639" s="10" t="s">
        <v>1</v>
      </c>
      <c r="E639" s="12">
        <f t="shared" si="30"/>
        <v>42</v>
      </c>
      <c r="F639" s="12">
        <f>F640+F641+F642</f>
        <v>0</v>
      </c>
      <c r="G639" s="12">
        <f>G640+G641+G642</f>
        <v>0</v>
      </c>
      <c r="H639" s="12">
        <f>H640+H641+H642</f>
        <v>42</v>
      </c>
      <c r="I639" s="12">
        <f>I640+I641+I642</f>
        <v>0</v>
      </c>
      <c r="J639" s="32" t="s">
        <v>614</v>
      </c>
      <c r="K639" s="32" t="s">
        <v>561</v>
      </c>
      <c r="L639" s="32"/>
    </row>
    <row r="640" spans="1:12" ht="31.5" customHeight="1">
      <c r="A640" s="30"/>
      <c r="B640" s="55"/>
      <c r="C640" s="32"/>
      <c r="D640" s="11">
        <v>2018</v>
      </c>
      <c r="E640" s="12">
        <f t="shared" si="30"/>
        <v>12</v>
      </c>
      <c r="F640" s="12">
        <v>0</v>
      </c>
      <c r="G640" s="12">
        <v>0</v>
      </c>
      <c r="H640" s="12">
        <v>12</v>
      </c>
      <c r="I640" s="12">
        <v>0</v>
      </c>
      <c r="J640" s="32"/>
      <c r="K640" s="32"/>
      <c r="L640" s="32"/>
    </row>
    <row r="641" spans="1:12" ht="31.5" customHeight="1">
      <c r="A641" s="30"/>
      <c r="B641" s="55"/>
      <c r="C641" s="32"/>
      <c r="D641" s="11">
        <v>2019</v>
      </c>
      <c r="E641" s="12">
        <f t="shared" si="30"/>
        <v>15</v>
      </c>
      <c r="F641" s="12">
        <v>0</v>
      </c>
      <c r="G641" s="12">
        <v>0</v>
      </c>
      <c r="H641" s="12">
        <v>15</v>
      </c>
      <c r="I641" s="12">
        <v>0</v>
      </c>
      <c r="J641" s="32"/>
      <c r="K641" s="32"/>
      <c r="L641" s="32"/>
    </row>
    <row r="642" spans="1:12" ht="349.5" customHeight="1">
      <c r="A642" s="30"/>
      <c r="B642" s="55"/>
      <c r="C642" s="32"/>
      <c r="D642" s="11">
        <v>2020</v>
      </c>
      <c r="E642" s="12">
        <f t="shared" si="30"/>
        <v>15</v>
      </c>
      <c r="F642" s="12">
        <v>0</v>
      </c>
      <c r="G642" s="12">
        <v>0</v>
      </c>
      <c r="H642" s="12">
        <v>15</v>
      </c>
      <c r="I642" s="12">
        <v>0</v>
      </c>
      <c r="J642" s="32"/>
      <c r="K642" s="32"/>
      <c r="L642" s="32"/>
    </row>
    <row r="643" spans="1:12" ht="31.5" customHeight="1">
      <c r="A643" s="30" t="s">
        <v>231</v>
      </c>
      <c r="B643" s="55" t="s">
        <v>523</v>
      </c>
      <c r="C643" s="32" t="s">
        <v>121</v>
      </c>
      <c r="D643" s="10" t="s">
        <v>1</v>
      </c>
      <c r="E643" s="12">
        <f t="shared" si="30"/>
        <v>180</v>
      </c>
      <c r="F643" s="12">
        <f>F644+F645+F646</f>
        <v>0</v>
      </c>
      <c r="G643" s="12">
        <f>G644+G645+G646</f>
        <v>0</v>
      </c>
      <c r="H643" s="12">
        <f>H644+H645+H646</f>
        <v>180</v>
      </c>
      <c r="I643" s="12">
        <f>I644+I645+I646</f>
        <v>0</v>
      </c>
      <c r="J643" s="32" t="s">
        <v>615</v>
      </c>
      <c r="K643" s="32" t="s">
        <v>544</v>
      </c>
      <c r="L643" s="32" t="s">
        <v>545</v>
      </c>
    </row>
    <row r="644" spans="1:12" ht="31.5" customHeight="1">
      <c r="A644" s="30"/>
      <c r="B644" s="55"/>
      <c r="C644" s="32"/>
      <c r="D644" s="11">
        <v>2018</v>
      </c>
      <c r="E644" s="12">
        <f t="shared" si="30"/>
        <v>150</v>
      </c>
      <c r="F644" s="12">
        <f aca="true" t="shared" si="32" ref="F644:G646">F645+F647+F646</f>
        <v>0</v>
      </c>
      <c r="G644" s="12">
        <f t="shared" si="32"/>
        <v>0</v>
      </c>
      <c r="H644" s="12">
        <v>150</v>
      </c>
      <c r="I644" s="12">
        <f>I645+I647+I646</f>
        <v>0</v>
      </c>
      <c r="J644" s="32"/>
      <c r="K644" s="32"/>
      <c r="L644" s="32"/>
    </row>
    <row r="645" spans="1:12" ht="31.5" customHeight="1">
      <c r="A645" s="30"/>
      <c r="B645" s="55"/>
      <c r="C645" s="32"/>
      <c r="D645" s="11">
        <v>2019</v>
      </c>
      <c r="E645" s="12">
        <f t="shared" si="30"/>
        <v>30</v>
      </c>
      <c r="F645" s="12">
        <f t="shared" si="32"/>
        <v>0</v>
      </c>
      <c r="G645" s="12">
        <f t="shared" si="32"/>
        <v>0</v>
      </c>
      <c r="H645" s="12">
        <v>30</v>
      </c>
      <c r="I645" s="12">
        <f>I646+I648+I647</f>
        <v>0</v>
      </c>
      <c r="J645" s="32"/>
      <c r="K645" s="32"/>
      <c r="L645" s="32"/>
    </row>
    <row r="646" spans="1:12" ht="340.5" customHeight="1">
      <c r="A646" s="30"/>
      <c r="B646" s="55"/>
      <c r="C646" s="32"/>
      <c r="D646" s="11">
        <v>2020</v>
      </c>
      <c r="E646" s="12">
        <f t="shared" si="30"/>
        <v>0</v>
      </c>
      <c r="F646" s="12">
        <f t="shared" si="32"/>
        <v>0</v>
      </c>
      <c r="G646" s="12">
        <f t="shared" si="32"/>
        <v>0</v>
      </c>
      <c r="H646" s="12">
        <v>0</v>
      </c>
      <c r="I646" s="12">
        <f>I647+I649+I648</f>
        <v>0</v>
      </c>
      <c r="J646" s="32"/>
      <c r="K646" s="32"/>
      <c r="L646" s="32"/>
    </row>
    <row r="647" spans="1:12" ht="31.5" customHeight="1">
      <c r="A647" s="30" t="s">
        <v>232</v>
      </c>
      <c r="B647" s="55" t="s">
        <v>198</v>
      </c>
      <c r="C647" s="38" t="s">
        <v>199</v>
      </c>
      <c r="D647" s="29" t="s">
        <v>1</v>
      </c>
      <c r="E647" s="12">
        <f t="shared" si="30"/>
        <v>423</v>
      </c>
      <c r="F647" s="12">
        <f>F648+F649+F650</f>
        <v>0</v>
      </c>
      <c r="G647" s="12">
        <f>G648+G649+G650</f>
        <v>0</v>
      </c>
      <c r="H647" s="12">
        <f>H648+H649+H650</f>
        <v>423</v>
      </c>
      <c r="I647" s="12">
        <f>I648+I649+I650</f>
        <v>0</v>
      </c>
      <c r="J647" s="38" t="s">
        <v>620</v>
      </c>
      <c r="K647" s="32" t="s">
        <v>563</v>
      </c>
      <c r="L647" s="32"/>
    </row>
    <row r="648" spans="1:12" ht="31.5" customHeight="1">
      <c r="A648" s="30"/>
      <c r="B648" s="55"/>
      <c r="C648" s="38"/>
      <c r="D648" s="26">
        <v>2018</v>
      </c>
      <c r="E648" s="12">
        <f t="shared" si="30"/>
        <v>223</v>
      </c>
      <c r="F648" s="22">
        <v>0</v>
      </c>
      <c r="G648" s="22">
        <v>0</v>
      </c>
      <c r="H648" s="22">
        <v>223</v>
      </c>
      <c r="I648" s="22">
        <v>0</v>
      </c>
      <c r="J648" s="38"/>
      <c r="K648" s="32"/>
      <c r="L648" s="32"/>
    </row>
    <row r="649" spans="1:12" ht="31.5" customHeight="1">
      <c r="A649" s="30"/>
      <c r="B649" s="55"/>
      <c r="C649" s="38"/>
      <c r="D649" s="26">
        <v>2019</v>
      </c>
      <c r="E649" s="12">
        <f t="shared" si="30"/>
        <v>100</v>
      </c>
      <c r="F649" s="22">
        <v>0</v>
      </c>
      <c r="G649" s="22">
        <v>0</v>
      </c>
      <c r="H649" s="22">
        <v>100</v>
      </c>
      <c r="I649" s="22">
        <v>0</v>
      </c>
      <c r="J649" s="38"/>
      <c r="K649" s="32"/>
      <c r="L649" s="32"/>
    </row>
    <row r="650" spans="1:12" ht="340.5" customHeight="1">
      <c r="A650" s="30"/>
      <c r="B650" s="55"/>
      <c r="C650" s="38"/>
      <c r="D650" s="26">
        <v>2020</v>
      </c>
      <c r="E650" s="12">
        <f t="shared" si="30"/>
        <v>100</v>
      </c>
      <c r="F650" s="22">
        <v>0</v>
      </c>
      <c r="G650" s="22">
        <v>0</v>
      </c>
      <c r="H650" s="22">
        <v>100</v>
      </c>
      <c r="I650" s="22">
        <v>0</v>
      </c>
      <c r="J650" s="38"/>
      <c r="K650" s="32"/>
      <c r="L650" s="32"/>
    </row>
    <row r="651" spans="1:12" ht="31.5" customHeight="1">
      <c r="A651" s="30" t="s">
        <v>232</v>
      </c>
      <c r="B651" s="55" t="s">
        <v>200</v>
      </c>
      <c r="C651" s="32" t="s">
        <v>193</v>
      </c>
      <c r="D651" s="10" t="s">
        <v>1</v>
      </c>
      <c r="E651" s="12">
        <f t="shared" si="30"/>
        <v>700</v>
      </c>
      <c r="F651" s="12">
        <f>F652+F653+F654</f>
        <v>0</v>
      </c>
      <c r="G651" s="12">
        <f>G652+G653+G654</f>
        <v>400</v>
      </c>
      <c r="H651" s="12">
        <f>H652+H653+H654</f>
        <v>300</v>
      </c>
      <c r="I651" s="12">
        <f>I652+I653+I654</f>
        <v>0</v>
      </c>
      <c r="J651" s="38" t="s">
        <v>625</v>
      </c>
      <c r="K651" s="32" t="s">
        <v>693</v>
      </c>
      <c r="L651" s="32"/>
    </row>
    <row r="652" spans="1:12" ht="31.5" customHeight="1">
      <c r="A652" s="30"/>
      <c r="B652" s="55"/>
      <c r="C652" s="32"/>
      <c r="D652" s="11">
        <v>2018</v>
      </c>
      <c r="E652" s="12">
        <f t="shared" si="30"/>
        <v>200</v>
      </c>
      <c r="F652" s="12">
        <v>0</v>
      </c>
      <c r="G652" s="12">
        <v>0</v>
      </c>
      <c r="H652" s="12">
        <v>200</v>
      </c>
      <c r="I652" s="12">
        <v>0</v>
      </c>
      <c r="J652" s="38"/>
      <c r="K652" s="32"/>
      <c r="L652" s="32"/>
    </row>
    <row r="653" spans="1:12" ht="31.5" customHeight="1">
      <c r="A653" s="30"/>
      <c r="B653" s="55"/>
      <c r="C653" s="32"/>
      <c r="D653" s="11">
        <v>2019</v>
      </c>
      <c r="E653" s="12">
        <f t="shared" si="30"/>
        <v>500</v>
      </c>
      <c r="F653" s="12">
        <v>0</v>
      </c>
      <c r="G653" s="12">
        <v>400</v>
      </c>
      <c r="H653" s="12">
        <v>100</v>
      </c>
      <c r="I653" s="12">
        <v>0</v>
      </c>
      <c r="J653" s="38"/>
      <c r="K653" s="32"/>
      <c r="L653" s="32"/>
    </row>
    <row r="654" spans="1:12" ht="346.5" customHeight="1">
      <c r="A654" s="30"/>
      <c r="B654" s="55"/>
      <c r="C654" s="32"/>
      <c r="D654" s="11">
        <v>2020</v>
      </c>
      <c r="E654" s="12">
        <f t="shared" si="30"/>
        <v>0</v>
      </c>
      <c r="F654" s="12">
        <v>0</v>
      </c>
      <c r="G654" s="12">
        <v>0</v>
      </c>
      <c r="H654" s="12">
        <v>0</v>
      </c>
      <c r="I654" s="12">
        <v>0</v>
      </c>
      <c r="J654" s="38"/>
      <c r="K654" s="32"/>
      <c r="L654" s="32"/>
    </row>
    <row r="655" spans="1:12" ht="31.5" customHeight="1">
      <c r="A655" s="30" t="s">
        <v>233</v>
      </c>
      <c r="B655" s="55" t="s">
        <v>201</v>
      </c>
      <c r="C655" s="38" t="s">
        <v>145</v>
      </c>
      <c r="D655" s="10" t="s">
        <v>1</v>
      </c>
      <c r="E655" s="12">
        <f t="shared" si="30"/>
        <v>1350</v>
      </c>
      <c r="F655" s="12">
        <f>F656+F657+F658</f>
        <v>0</v>
      </c>
      <c r="G655" s="12">
        <f>G656+G657+G658</f>
        <v>0</v>
      </c>
      <c r="H655" s="12">
        <f>H656+H657+H658</f>
        <v>1350</v>
      </c>
      <c r="I655" s="12">
        <f>I656+I657+I658</f>
        <v>0</v>
      </c>
      <c r="J655" s="38" t="s">
        <v>617</v>
      </c>
      <c r="K655" s="32" t="s">
        <v>686</v>
      </c>
      <c r="L655" s="32"/>
    </row>
    <row r="656" spans="1:12" ht="31.5" customHeight="1">
      <c r="A656" s="30"/>
      <c r="B656" s="55"/>
      <c r="C656" s="38"/>
      <c r="D656" s="11">
        <v>2018</v>
      </c>
      <c r="E656" s="12">
        <f t="shared" si="30"/>
        <v>350</v>
      </c>
      <c r="F656" s="12">
        <v>0</v>
      </c>
      <c r="G656" s="12">
        <v>0</v>
      </c>
      <c r="H656" s="12">
        <v>350</v>
      </c>
      <c r="I656" s="12">
        <v>0</v>
      </c>
      <c r="J656" s="38"/>
      <c r="K656" s="32"/>
      <c r="L656" s="32"/>
    </row>
    <row r="657" spans="1:12" ht="31.5" customHeight="1">
      <c r="A657" s="30"/>
      <c r="B657" s="55"/>
      <c r="C657" s="38"/>
      <c r="D657" s="11">
        <v>2019</v>
      </c>
      <c r="E657" s="12">
        <f t="shared" si="30"/>
        <v>500</v>
      </c>
      <c r="F657" s="12">
        <v>0</v>
      </c>
      <c r="G657" s="12">
        <v>0</v>
      </c>
      <c r="H657" s="12">
        <v>500</v>
      </c>
      <c r="I657" s="12">
        <v>0</v>
      </c>
      <c r="J657" s="38"/>
      <c r="K657" s="32"/>
      <c r="L657" s="32"/>
    </row>
    <row r="658" spans="1:12" ht="349.5" customHeight="1">
      <c r="A658" s="30"/>
      <c r="B658" s="55"/>
      <c r="C658" s="38"/>
      <c r="D658" s="11">
        <v>2020</v>
      </c>
      <c r="E658" s="12">
        <f t="shared" si="30"/>
        <v>500</v>
      </c>
      <c r="F658" s="12">
        <v>0</v>
      </c>
      <c r="G658" s="12">
        <v>0</v>
      </c>
      <c r="H658" s="12">
        <v>500</v>
      </c>
      <c r="I658" s="12">
        <v>0</v>
      </c>
      <c r="J658" s="38"/>
      <c r="K658" s="32"/>
      <c r="L658" s="32"/>
    </row>
    <row r="659" spans="1:12" ht="31.5" customHeight="1">
      <c r="A659" s="30" t="s">
        <v>234</v>
      </c>
      <c r="B659" s="31" t="s">
        <v>202</v>
      </c>
      <c r="C659" s="32" t="s">
        <v>196</v>
      </c>
      <c r="D659" s="10" t="s">
        <v>1</v>
      </c>
      <c r="E659" s="12">
        <f t="shared" si="30"/>
        <v>13380</v>
      </c>
      <c r="F659" s="12">
        <f>F660+F661+F662</f>
        <v>0</v>
      </c>
      <c r="G659" s="12">
        <f>G660+G661+G662</f>
        <v>0</v>
      </c>
      <c r="H659" s="12">
        <f>H660+H661+H662</f>
        <v>13380</v>
      </c>
      <c r="I659" s="12">
        <v>0</v>
      </c>
      <c r="J659" s="38" t="s">
        <v>618</v>
      </c>
      <c r="K659" s="32" t="s">
        <v>557</v>
      </c>
      <c r="L659" s="32"/>
    </row>
    <row r="660" spans="1:12" ht="31.5" customHeight="1">
      <c r="A660" s="30"/>
      <c r="B660" s="31"/>
      <c r="C660" s="32"/>
      <c r="D660" s="11">
        <v>2018</v>
      </c>
      <c r="E660" s="12">
        <f t="shared" si="30"/>
        <v>4460</v>
      </c>
      <c r="F660" s="12">
        <v>0</v>
      </c>
      <c r="G660" s="12">
        <v>0</v>
      </c>
      <c r="H660" s="12">
        <v>4460</v>
      </c>
      <c r="I660" s="12">
        <v>0</v>
      </c>
      <c r="J660" s="38"/>
      <c r="K660" s="32"/>
      <c r="L660" s="32"/>
    </row>
    <row r="661" spans="1:12" ht="31.5" customHeight="1">
      <c r="A661" s="30"/>
      <c r="B661" s="31"/>
      <c r="C661" s="32"/>
      <c r="D661" s="11">
        <v>2019</v>
      </c>
      <c r="E661" s="12">
        <f t="shared" si="30"/>
        <v>4460</v>
      </c>
      <c r="F661" s="12">
        <v>0</v>
      </c>
      <c r="G661" s="12">
        <v>0</v>
      </c>
      <c r="H661" s="12">
        <v>4460</v>
      </c>
      <c r="I661" s="12">
        <v>0</v>
      </c>
      <c r="J661" s="38"/>
      <c r="K661" s="32"/>
      <c r="L661" s="32"/>
    </row>
    <row r="662" spans="1:12" ht="349.5" customHeight="1">
      <c r="A662" s="30"/>
      <c r="B662" s="31"/>
      <c r="C662" s="32"/>
      <c r="D662" s="11">
        <v>2020</v>
      </c>
      <c r="E662" s="12">
        <f t="shared" si="30"/>
        <v>4460</v>
      </c>
      <c r="F662" s="12">
        <v>0</v>
      </c>
      <c r="G662" s="12">
        <v>0</v>
      </c>
      <c r="H662" s="12">
        <v>4460</v>
      </c>
      <c r="I662" s="12">
        <v>0</v>
      </c>
      <c r="J662" s="38"/>
      <c r="K662" s="32"/>
      <c r="L662" s="32"/>
    </row>
    <row r="663" spans="1:12" ht="34.5" customHeight="1">
      <c r="A663" s="44" t="s">
        <v>342</v>
      </c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</row>
    <row r="664" spans="1:12" ht="29.25" customHeight="1">
      <c r="A664" s="54"/>
      <c r="B664" s="36" t="s">
        <v>23</v>
      </c>
      <c r="C664" s="37"/>
      <c r="D664" s="8" t="s">
        <v>1</v>
      </c>
      <c r="E664" s="7">
        <f>E665+E666+E667</f>
        <v>4567.2</v>
      </c>
      <c r="F664" s="7">
        <f>F665+F666+F667</f>
        <v>0</v>
      </c>
      <c r="G664" s="7">
        <f>G665+G666+G667</f>
        <v>0</v>
      </c>
      <c r="H664" s="7">
        <f>H665+H666+H667</f>
        <v>4567.2</v>
      </c>
      <c r="I664" s="7">
        <f>I665+I666+I667</f>
        <v>0</v>
      </c>
      <c r="J664" s="32"/>
      <c r="K664" s="32"/>
      <c r="L664" s="32"/>
    </row>
    <row r="665" spans="1:12" ht="29.25" customHeight="1">
      <c r="A665" s="54"/>
      <c r="B665" s="36"/>
      <c r="C665" s="37"/>
      <c r="D665" s="5">
        <v>2018</v>
      </c>
      <c r="E665" s="7">
        <f>F665+G665+H665+I665</f>
        <v>4567.2</v>
      </c>
      <c r="F665" s="7">
        <f aca="true" t="shared" si="33" ref="F665:I667">F669+F673</f>
        <v>0</v>
      </c>
      <c r="G665" s="7">
        <f t="shared" si="33"/>
        <v>0</v>
      </c>
      <c r="H665" s="7">
        <f t="shared" si="33"/>
        <v>4567.2</v>
      </c>
      <c r="I665" s="7">
        <f t="shared" si="33"/>
        <v>0</v>
      </c>
      <c r="J665" s="32"/>
      <c r="K665" s="32"/>
      <c r="L665" s="32"/>
    </row>
    <row r="666" spans="1:12" ht="29.25" customHeight="1">
      <c r="A666" s="54"/>
      <c r="B666" s="36"/>
      <c r="C666" s="37"/>
      <c r="D666" s="5">
        <v>2019</v>
      </c>
      <c r="E666" s="7">
        <f>F666+G666+H666+I666</f>
        <v>0</v>
      </c>
      <c r="F666" s="7">
        <f t="shared" si="33"/>
        <v>0</v>
      </c>
      <c r="G666" s="7">
        <f t="shared" si="33"/>
        <v>0</v>
      </c>
      <c r="H666" s="7">
        <f t="shared" si="33"/>
        <v>0</v>
      </c>
      <c r="I666" s="7">
        <f t="shared" si="33"/>
        <v>0</v>
      </c>
      <c r="J666" s="32"/>
      <c r="K666" s="32"/>
      <c r="L666" s="32"/>
    </row>
    <row r="667" spans="1:12" ht="29.25" customHeight="1">
      <c r="A667" s="54"/>
      <c r="B667" s="36"/>
      <c r="C667" s="37"/>
      <c r="D667" s="5">
        <v>2020</v>
      </c>
      <c r="E667" s="7">
        <f>F667+G667+H667+I667</f>
        <v>0</v>
      </c>
      <c r="F667" s="7">
        <f t="shared" si="33"/>
        <v>0</v>
      </c>
      <c r="G667" s="7">
        <f t="shared" si="33"/>
        <v>0</v>
      </c>
      <c r="H667" s="7">
        <f t="shared" si="33"/>
        <v>0</v>
      </c>
      <c r="I667" s="7">
        <f t="shared" si="33"/>
        <v>0</v>
      </c>
      <c r="J667" s="32"/>
      <c r="K667" s="32"/>
      <c r="L667" s="32"/>
    </row>
    <row r="668" spans="1:12" ht="29.25" customHeight="1">
      <c r="A668" s="30" t="s">
        <v>255</v>
      </c>
      <c r="B668" s="31" t="s">
        <v>674</v>
      </c>
      <c r="C668" s="32" t="s">
        <v>286</v>
      </c>
      <c r="D668" s="10" t="s">
        <v>1</v>
      </c>
      <c r="E668" s="12">
        <f>E669+E670+E671</f>
        <v>461.3</v>
      </c>
      <c r="F668" s="12">
        <f>F669+F670+F671</f>
        <v>0</v>
      </c>
      <c r="G668" s="12">
        <f>G669+G670+G671</f>
        <v>0</v>
      </c>
      <c r="H668" s="12">
        <f>H669+H670+H671</f>
        <v>461.3</v>
      </c>
      <c r="I668" s="12">
        <f>I669+I670+I671</f>
        <v>0</v>
      </c>
      <c r="J668" s="32" t="s">
        <v>370</v>
      </c>
      <c r="K668" s="32" t="s">
        <v>371</v>
      </c>
      <c r="L668" s="32"/>
    </row>
    <row r="669" spans="1:12" ht="29.25" customHeight="1">
      <c r="A669" s="30"/>
      <c r="B669" s="31"/>
      <c r="C669" s="32"/>
      <c r="D669" s="11">
        <v>2018</v>
      </c>
      <c r="E669" s="12">
        <f>F669+G669+H669+I669</f>
        <v>461.3</v>
      </c>
      <c r="F669" s="12">
        <v>0</v>
      </c>
      <c r="G669" s="12">
        <v>0</v>
      </c>
      <c r="H669" s="12">
        <v>461.3</v>
      </c>
      <c r="I669" s="12">
        <v>0</v>
      </c>
      <c r="J669" s="32"/>
      <c r="K669" s="32"/>
      <c r="L669" s="32"/>
    </row>
    <row r="670" spans="1:12" ht="29.25" customHeight="1">
      <c r="A670" s="30"/>
      <c r="B670" s="31"/>
      <c r="C670" s="32"/>
      <c r="D670" s="11">
        <v>2019</v>
      </c>
      <c r="E670" s="12">
        <f>F670+G670+H670+I670</f>
        <v>0</v>
      </c>
      <c r="F670" s="12">
        <v>0</v>
      </c>
      <c r="G670" s="12">
        <v>0</v>
      </c>
      <c r="H670" s="12">
        <v>0</v>
      </c>
      <c r="I670" s="12">
        <v>0</v>
      </c>
      <c r="J670" s="32"/>
      <c r="K670" s="32"/>
      <c r="L670" s="32"/>
    </row>
    <row r="671" spans="1:12" ht="132.75" customHeight="1">
      <c r="A671" s="30"/>
      <c r="B671" s="31"/>
      <c r="C671" s="32"/>
      <c r="D671" s="11">
        <v>2020</v>
      </c>
      <c r="E671" s="12">
        <f>F671+G671+H671+I671</f>
        <v>0</v>
      </c>
      <c r="F671" s="12">
        <v>0</v>
      </c>
      <c r="G671" s="12">
        <v>0</v>
      </c>
      <c r="H671" s="12">
        <v>0</v>
      </c>
      <c r="I671" s="12">
        <v>0</v>
      </c>
      <c r="J671" s="32"/>
      <c r="K671" s="32"/>
      <c r="L671" s="32"/>
    </row>
    <row r="672" spans="1:12" ht="39.75" customHeight="1">
      <c r="A672" s="30" t="s">
        <v>256</v>
      </c>
      <c r="B672" s="31" t="s">
        <v>372</v>
      </c>
      <c r="C672" s="32" t="s">
        <v>286</v>
      </c>
      <c r="D672" s="10" t="s">
        <v>1</v>
      </c>
      <c r="E672" s="12">
        <f>E673+E674+E675</f>
        <v>4105.9</v>
      </c>
      <c r="F672" s="12">
        <f>F673+F674+F675</f>
        <v>0</v>
      </c>
      <c r="G672" s="12">
        <f>G673+G674+G675</f>
        <v>0</v>
      </c>
      <c r="H672" s="12">
        <f>H673+H674+H675</f>
        <v>4105.9</v>
      </c>
      <c r="I672" s="12">
        <f>I673+I674+I675</f>
        <v>0</v>
      </c>
      <c r="J672" s="32" t="s">
        <v>74</v>
      </c>
      <c r="K672" s="32" t="s">
        <v>694</v>
      </c>
      <c r="L672" s="32"/>
    </row>
    <row r="673" spans="1:12" ht="50.25" customHeight="1">
      <c r="A673" s="30"/>
      <c r="B673" s="31"/>
      <c r="C673" s="32"/>
      <c r="D673" s="11">
        <v>2018</v>
      </c>
      <c r="E673" s="12">
        <f>F673+G673+H673+I673</f>
        <v>4105.9</v>
      </c>
      <c r="F673" s="12">
        <v>0</v>
      </c>
      <c r="G673" s="12">
        <v>0</v>
      </c>
      <c r="H673" s="12">
        <v>4105.9</v>
      </c>
      <c r="I673" s="12">
        <v>0</v>
      </c>
      <c r="J673" s="51"/>
      <c r="K673" s="32"/>
      <c r="L673" s="32"/>
    </row>
    <row r="674" spans="1:12" ht="38.25" customHeight="1">
      <c r="A674" s="30"/>
      <c r="B674" s="31"/>
      <c r="C674" s="32"/>
      <c r="D674" s="11">
        <v>2019</v>
      </c>
      <c r="E674" s="12">
        <f>F674+G674+H674+I674</f>
        <v>0</v>
      </c>
      <c r="F674" s="12">
        <v>0</v>
      </c>
      <c r="G674" s="12">
        <v>0</v>
      </c>
      <c r="H674" s="12">
        <v>0</v>
      </c>
      <c r="I674" s="12">
        <v>0</v>
      </c>
      <c r="J674" s="51"/>
      <c r="K674" s="32"/>
      <c r="L674" s="32"/>
    </row>
    <row r="675" spans="1:12" ht="408.75" customHeight="1">
      <c r="A675" s="30"/>
      <c r="B675" s="53"/>
      <c r="C675" s="51"/>
      <c r="D675" s="11">
        <v>2020</v>
      </c>
      <c r="E675" s="12">
        <f>F675+G675+H675+I675</f>
        <v>0</v>
      </c>
      <c r="F675" s="12">
        <v>0</v>
      </c>
      <c r="G675" s="12">
        <v>0</v>
      </c>
      <c r="H675" s="12">
        <v>0</v>
      </c>
      <c r="I675" s="12">
        <v>0</v>
      </c>
      <c r="J675" s="51"/>
      <c r="K675" s="51"/>
      <c r="L675" s="32"/>
    </row>
    <row r="676" spans="1:12" ht="30.75" customHeight="1">
      <c r="A676" s="44" t="s">
        <v>343</v>
      </c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</row>
    <row r="677" spans="1:12" ht="31.5" customHeight="1">
      <c r="A677" s="54"/>
      <c r="B677" s="36" t="s">
        <v>23</v>
      </c>
      <c r="C677" s="37"/>
      <c r="D677" s="8" t="s">
        <v>1</v>
      </c>
      <c r="E677" s="7">
        <f>E678+E679+E680</f>
        <v>532460.2</v>
      </c>
      <c r="F677" s="7">
        <f>F678+F679+F680</f>
        <v>0</v>
      </c>
      <c r="G677" s="7">
        <f>G678+G679+G680</f>
        <v>197558.6</v>
      </c>
      <c r="H677" s="7">
        <f>H678+H679+H680</f>
        <v>334901.6</v>
      </c>
      <c r="I677" s="7">
        <f>I678+I679+I680</f>
        <v>0</v>
      </c>
      <c r="J677" s="32"/>
      <c r="K677" s="32"/>
      <c r="L677" s="32"/>
    </row>
    <row r="678" spans="1:12" ht="31.5" customHeight="1">
      <c r="A678" s="54"/>
      <c r="B678" s="36"/>
      <c r="C678" s="37"/>
      <c r="D678" s="5">
        <v>2018</v>
      </c>
      <c r="E678" s="7">
        <f aca="true" t="shared" si="34" ref="E678:H680">E682+E690+E694+E698+E702+E706+E710+E714+E718+E722+E726+E686+E730+E734</f>
        <v>301291.3</v>
      </c>
      <c r="F678" s="7">
        <f t="shared" si="34"/>
        <v>0</v>
      </c>
      <c r="G678" s="7">
        <f t="shared" si="34"/>
        <v>161558.6</v>
      </c>
      <c r="H678" s="7">
        <f t="shared" si="34"/>
        <v>139732.69999999998</v>
      </c>
      <c r="I678" s="7">
        <f>I682+I690+I694+I698+I702+I706+I710+I714+I718+I722+I726</f>
        <v>0</v>
      </c>
      <c r="J678" s="32"/>
      <c r="K678" s="32"/>
      <c r="L678" s="32"/>
    </row>
    <row r="679" spans="1:12" ht="31.5" customHeight="1">
      <c r="A679" s="54"/>
      <c r="B679" s="36"/>
      <c r="C679" s="37"/>
      <c r="D679" s="5">
        <v>2019</v>
      </c>
      <c r="E679" s="7">
        <f t="shared" si="34"/>
        <v>120504.7</v>
      </c>
      <c r="F679" s="7">
        <f t="shared" si="34"/>
        <v>0</v>
      </c>
      <c r="G679" s="7">
        <f t="shared" si="34"/>
        <v>22500</v>
      </c>
      <c r="H679" s="7">
        <f t="shared" si="34"/>
        <v>98004.7</v>
      </c>
      <c r="I679" s="7">
        <f>I683+I691+I695+I699+I703+I707+I711+I715+I719+I723+I727</f>
        <v>0</v>
      </c>
      <c r="J679" s="32"/>
      <c r="K679" s="32"/>
      <c r="L679" s="32"/>
    </row>
    <row r="680" spans="1:12" ht="31.5" customHeight="1">
      <c r="A680" s="54"/>
      <c r="B680" s="36"/>
      <c r="C680" s="37"/>
      <c r="D680" s="5">
        <v>2020</v>
      </c>
      <c r="E680" s="7">
        <f t="shared" si="34"/>
        <v>110664.2</v>
      </c>
      <c r="F680" s="7">
        <f t="shared" si="34"/>
        <v>0</v>
      </c>
      <c r="G680" s="7">
        <f t="shared" si="34"/>
        <v>13500</v>
      </c>
      <c r="H680" s="7">
        <f t="shared" si="34"/>
        <v>97164.2</v>
      </c>
      <c r="I680" s="7">
        <f>I684+I692+I696+I700+I704+I708+I712+I716+I720+I724+I728</f>
        <v>0</v>
      </c>
      <c r="J680" s="32"/>
      <c r="K680" s="32"/>
      <c r="L680" s="32"/>
    </row>
    <row r="681" spans="1:12" ht="31.5" customHeight="1">
      <c r="A681" s="30" t="s">
        <v>571</v>
      </c>
      <c r="B681" s="31" t="s">
        <v>241</v>
      </c>
      <c r="C681" s="32" t="s">
        <v>136</v>
      </c>
      <c r="D681" s="10" t="s">
        <v>1</v>
      </c>
      <c r="E681" s="12">
        <f>E682+E683+E684</f>
        <v>44000</v>
      </c>
      <c r="F681" s="12">
        <f>F682+F683+F684</f>
        <v>0</v>
      </c>
      <c r="G681" s="12">
        <f>G682+G683+G684</f>
        <v>39600</v>
      </c>
      <c r="H681" s="12">
        <f>H682+H683+H684</f>
        <v>4400</v>
      </c>
      <c r="I681" s="12">
        <f>I682+I683+I684</f>
        <v>0</v>
      </c>
      <c r="J681" s="32" t="s">
        <v>612</v>
      </c>
      <c r="K681" s="32" t="s">
        <v>695</v>
      </c>
      <c r="L681" s="32"/>
    </row>
    <row r="682" spans="1:12" ht="31.5" customHeight="1">
      <c r="A682" s="30"/>
      <c r="B682" s="31"/>
      <c r="C682" s="32"/>
      <c r="D682" s="11">
        <v>2018</v>
      </c>
      <c r="E682" s="12">
        <f>F682+G682+H682+I682</f>
        <v>14000</v>
      </c>
      <c r="F682" s="12">
        <v>0</v>
      </c>
      <c r="G682" s="12">
        <v>12600</v>
      </c>
      <c r="H682" s="12">
        <v>1400</v>
      </c>
      <c r="I682" s="12">
        <v>0</v>
      </c>
      <c r="J682" s="32"/>
      <c r="K682" s="32"/>
      <c r="L682" s="32"/>
    </row>
    <row r="683" spans="1:12" ht="31.5" customHeight="1">
      <c r="A683" s="30"/>
      <c r="B683" s="31"/>
      <c r="C683" s="32"/>
      <c r="D683" s="11">
        <v>2019</v>
      </c>
      <c r="E683" s="12">
        <f>F683+G683+H683+I683</f>
        <v>15000</v>
      </c>
      <c r="F683" s="12">
        <v>0</v>
      </c>
      <c r="G683" s="12">
        <v>13500</v>
      </c>
      <c r="H683" s="12">
        <v>1500</v>
      </c>
      <c r="I683" s="12">
        <v>0</v>
      </c>
      <c r="J683" s="32"/>
      <c r="K683" s="32"/>
      <c r="L683" s="32"/>
    </row>
    <row r="684" spans="1:12" ht="343.5" customHeight="1">
      <c r="A684" s="30"/>
      <c r="B684" s="31"/>
      <c r="C684" s="32"/>
      <c r="D684" s="11">
        <v>2020</v>
      </c>
      <c r="E684" s="12">
        <f>F684+G684+H684+I684</f>
        <v>15000</v>
      </c>
      <c r="F684" s="12">
        <v>0</v>
      </c>
      <c r="G684" s="12">
        <v>13500</v>
      </c>
      <c r="H684" s="12">
        <v>1500</v>
      </c>
      <c r="I684" s="12">
        <v>0</v>
      </c>
      <c r="J684" s="32"/>
      <c r="K684" s="32"/>
      <c r="L684" s="32"/>
    </row>
    <row r="685" spans="1:12" ht="31.5" customHeight="1">
      <c r="A685" s="30" t="s">
        <v>572</v>
      </c>
      <c r="B685" s="31" t="s">
        <v>241</v>
      </c>
      <c r="C685" s="32" t="s">
        <v>117</v>
      </c>
      <c r="D685" s="10" t="s">
        <v>1</v>
      </c>
      <c r="E685" s="12">
        <f>E686+E687+E688</f>
        <v>15564.300000000001</v>
      </c>
      <c r="F685" s="12">
        <f>F686+F687+F688</f>
        <v>0</v>
      </c>
      <c r="G685" s="12">
        <f>G686+G687+G688</f>
        <v>0</v>
      </c>
      <c r="H685" s="12">
        <f>H686+H687+H688</f>
        <v>15564.300000000001</v>
      </c>
      <c r="I685" s="12">
        <f>I686+I687+I688</f>
        <v>0</v>
      </c>
      <c r="J685" s="32" t="s">
        <v>623</v>
      </c>
      <c r="K685" s="32" t="s">
        <v>569</v>
      </c>
      <c r="L685" s="32"/>
    </row>
    <row r="686" spans="1:12" ht="31.5" customHeight="1">
      <c r="A686" s="30"/>
      <c r="B686" s="31"/>
      <c r="C686" s="32"/>
      <c r="D686" s="11">
        <v>2018</v>
      </c>
      <c r="E686" s="12">
        <f>F686+G686+H686+I686</f>
        <v>5188.1</v>
      </c>
      <c r="F686" s="12">
        <v>0</v>
      </c>
      <c r="G686" s="12">
        <v>0</v>
      </c>
      <c r="H686" s="12">
        <v>5188.1</v>
      </c>
      <c r="I686" s="12">
        <v>0</v>
      </c>
      <c r="J686" s="32"/>
      <c r="K686" s="32"/>
      <c r="L686" s="32"/>
    </row>
    <row r="687" spans="1:12" ht="31.5" customHeight="1">
      <c r="A687" s="30"/>
      <c r="B687" s="31"/>
      <c r="C687" s="32"/>
      <c r="D687" s="11">
        <v>2019</v>
      </c>
      <c r="E687" s="12">
        <f>F687+G687+H687+I687</f>
        <v>5188.1</v>
      </c>
      <c r="F687" s="12">
        <v>0</v>
      </c>
      <c r="G687" s="12">
        <v>0</v>
      </c>
      <c r="H687" s="12">
        <v>5188.1</v>
      </c>
      <c r="I687" s="12">
        <v>0</v>
      </c>
      <c r="J687" s="32"/>
      <c r="K687" s="32"/>
      <c r="L687" s="32"/>
    </row>
    <row r="688" spans="1:12" ht="343.5" customHeight="1">
      <c r="A688" s="30"/>
      <c r="B688" s="31"/>
      <c r="C688" s="32"/>
      <c r="D688" s="11">
        <v>2020</v>
      </c>
      <c r="E688" s="12">
        <f>F688+G688+H688+I688</f>
        <v>5188.1</v>
      </c>
      <c r="F688" s="12">
        <v>0</v>
      </c>
      <c r="G688" s="12">
        <v>0</v>
      </c>
      <c r="H688" s="12">
        <v>5188.1</v>
      </c>
      <c r="I688" s="12">
        <v>0</v>
      </c>
      <c r="J688" s="32"/>
      <c r="K688" s="32"/>
      <c r="L688" s="32"/>
    </row>
    <row r="689" spans="1:12" ht="31.5" customHeight="1">
      <c r="A689" s="30" t="s">
        <v>573</v>
      </c>
      <c r="B689" s="31" t="s">
        <v>241</v>
      </c>
      <c r="C689" s="32" t="s">
        <v>133</v>
      </c>
      <c r="D689" s="10" t="s">
        <v>1</v>
      </c>
      <c r="E689" s="12">
        <f>E690+E691+E692</f>
        <v>5501.6</v>
      </c>
      <c r="F689" s="12">
        <f>F690+F691+F692</f>
        <v>0</v>
      </c>
      <c r="G689" s="12">
        <f>G690+G691+G692</f>
        <v>0</v>
      </c>
      <c r="H689" s="12">
        <f>H690+H691+H692</f>
        <v>5501.6</v>
      </c>
      <c r="I689" s="12">
        <f>I690+I691+I692</f>
        <v>0</v>
      </c>
      <c r="J689" s="32" t="s">
        <v>613</v>
      </c>
      <c r="K689" s="32" t="s">
        <v>242</v>
      </c>
      <c r="L689" s="32"/>
    </row>
    <row r="690" spans="1:12" ht="31.5" customHeight="1">
      <c r="A690" s="30"/>
      <c r="B690" s="31"/>
      <c r="C690" s="32"/>
      <c r="D690" s="11">
        <v>2018</v>
      </c>
      <c r="E690" s="12">
        <f>F690+G690+H690+I690</f>
        <v>1695.9</v>
      </c>
      <c r="F690" s="12">
        <v>0</v>
      </c>
      <c r="G690" s="12">
        <v>0</v>
      </c>
      <c r="H690" s="12">
        <v>1695.9</v>
      </c>
      <c r="I690" s="12">
        <f>I691+I692</f>
        <v>0</v>
      </c>
      <c r="J690" s="51"/>
      <c r="K690" s="32"/>
      <c r="L690" s="32"/>
    </row>
    <row r="691" spans="1:12" ht="31.5" customHeight="1">
      <c r="A691" s="30"/>
      <c r="B691" s="31"/>
      <c r="C691" s="32"/>
      <c r="D691" s="11">
        <v>2019</v>
      </c>
      <c r="E691" s="12">
        <f>F691+G691+H691+I691</f>
        <v>1905.1</v>
      </c>
      <c r="F691" s="12">
        <v>0</v>
      </c>
      <c r="G691" s="12">
        <v>0</v>
      </c>
      <c r="H691" s="12">
        <v>1905.1</v>
      </c>
      <c r="I691" s="12">
        <f>I692+I693</f>
        <v>0</v>
      </c>
      <c r="J691" s="51"/>
      <c r="K691" s="32"/>
      <c r="L691" s="32"/>
    </row>
    <row r="692" spans="1:12" ht="346.5" customHeight="1">
      <c r="A692" s="30"/>
      <c r="B692" s="53"/>
      <c r="C692" s="51"/>
      <c r="D692" s="11">
        <v>2020</v>
      </c>
      <c r="E692" s="12">
        <f>F692+G692+H692+I692</f>
        <v>1900.6</v>
      </c>
      <c r="F692" s="12">
        <v>0</v>
      </c>
      <c r="G692" s="12">
        <v>0</v>
      </c>
      <c r="H692" s="12">
        <v>1900.6</v>
      </c>
      <c r="I692" s="12">
        <f>I693+I694</f>
        <v>0</v>
      </c>
      <c r="J692" s="51"/>
      <c r="K692" s="51"/>
      <c r="L692" s="32"/>
    </row>
    <row r="693" spans="1:12" ht="31.5" customHeight="1">
      <c r="A693" s="30" t="s">
        <v>574</v>
      </c>
      <c r="B693" s="31" t="s">
        <v>243</v>
      </c>
      <c r="C693" s="32" t="s">
        <v>112</v>
      </c>
      <c r="D693" s="10" t="s">
        <v>1</v>
      </c>
      <c r="E693" s="12">
        <f aca="true" t="shared" si="35" ref="E693:E704">F693+G693+H693+I693</f>
        <v>19140.4</v>
      </c>
      <c r="F693" s="12">
        <f>F694+F695+F696</f>
        <v>0</v>
      </c>
      <c r="G693" s="12">
        <f>G694+G695+G696</f>
        <v>16669</v>
      </c>
      <c r="H693" s="12">
        <f>H694+H695+H696</f>
        <v>2471.4</v>
      </c>
      <c r="I693" s="12">
        <f>I694+I695+I696</f>
        <v>0</v>
      </c>
      <c r="J693" s="32" t="s">
        <v>614</v>
      </c>
      <c r="K693" s="32" t="s">
        <v>696</v>
      </c>
      <c r="L693" s="32"/>
    </row>
    <row r="694" spans="1:12" ht="31.5" customHeight="1">
      <c r="A694" s="30"/>
      <c r="B694" s="31"/>
      <c r="C694" s="32"/>
      <c r="D694" s="11">
        <v>2018</v>
      </c>
      <c r="E694" s="12">
        <f t="shared" si="35"/>
        <v>19140.4</v>
      </c>
      <c r="F694" s="12">
        <f>F695+F697</f>
        <v>0</v>
      </c>
      <c r="G694" s="12">
        <v>16669</v>
      </c>
      <c r="H694" s="12">
        <v>2471.4</v>
      </c>
      <c r="I694" s="12">
        <f>I695+I697</f>
        <v>0</v>
      </c>
      <c r="J694" s="32"/>
      <c r="K694" s="32"/>
      <c r="L694" s="32"/>
    </row>
    <row r="695" spans="1:12" ht="31.5" customHeight="1">
      <c r="A695" s="30"/>
      <c r="B695" s="31"/>
      <c r="C695" s="32"/>
      <c r="D695" s="11">
        <v>2019</v>
      </c>
      <c r="E695" s="12">
        <f t="shared" si="35"/>
        <v>0</v>
      </c>
      <c r="F695" s="12">
        <f>F696+F698</f>
        <v>0</v>
      </c>
      <c r="G695" s="12">
        <v>0</v>
      </c>
      <c r="H695" s="12">
        <v>0</v>
      </c>
      <c r="I695" s="12">
        <f>I696+I698</f>
        <v>0</v>
      </c>
      <c r="J695" s="32"/>
      <c r="K695" s="32"/>
      <c r="L695" s="32"/>
    </row>
    <row r="696" spans="1:12" ht="354" customHeight="1">
      <c r="A696" s="30"/>
      <c r="B696" s="31"/>
      <c r="C696" s="32"/>
      <c r="D696" s="11">
        <v>2020</v>
      </c>
      <c r="E696" s="12">
        <f t="shared" si="35"/>
        <v>0</v>
      </c>
      <c r="F696" s="12">
        <f>F697+F699</f>
        <v>0</v>
      </c>
      <c r="G696" s="12">
        <v>0</v>
      </c>
      <c r="H696" s="12">
        <v>0</v>
      </c>
      <c r="I696" s="12">
        <f>I697+I699</f>
        <v>0</v>
      </c>
      <c r="J696" s="32"/>
      <c r="K696" s="32"/>
      <c r="L696" s="32"/>
    </row>
    <row r="697" spans="1:12" ht="31.5" customHeight="1">
      <c r="A697" s="30" t="s">
        <v>575</v>
      </c>
      <c r="B697" s="31" t="s">
        <v>244</v>
      </c>
      <c r="C697" s="32" t="s">
        <v>112</v>
      </c>
      <c r="D697" s="10" t="s">
        <v>1</v>
      </c>
      <c r="E697" s="12">
        <f t="shared" si="35"/>
        <v>500</v>
      </c>
      <c r="F697" s="12">
        <f>F698+F699+F700</f>
        <v>0</v>
      </c>
      <c r="G697" s="12">
        <f>G698+G699+G700</f>
        <v>0</v>
      </c>
      <c r="H697" s="12">
        <f>H698+H699+H700</f>
        <v>500</v>
      </c>
      <c r="I697" s="12">
        <f>I698+I699+I700</f>
        <v>0</v>
      </c>
      <c r="J697" s="32" t="s">
        <v>614</v>
      </c>
      <c r="K697" s="32" t="s">
        <v>562</v>
      </c>
      <c r="L697" s="32"/>
    </row>
    <row r="698" spans="1:12" ht="31.5" customHeight="1">
      <c r="A698" s="30"/>
      <c r="B698" s="31"/>
      <c r="C698" s="32"/>
      <c r="D698" s="11">
        <v>2018</v>
      </c>
      <c r="E698" s="12">
        <f t="shared" si="35"/>
        <v>500</v>
      </c>
      <c r="F698" s="12">
        <f>F699+F705</f>
        <v>0</v>
      </c>
      <c r="G698" s="12">
        <f>G699+G705</f>
        <v>0</v>
      </c>
      <c r="H698" s="12">
        <v>500</v>
      </c>
      <c r="I698" s="12">
        <f>I699+I705</f>
        <v>0</v>
      </c>
      <c r="J698" s="32"/>
      <c r="K698" s="32"/>
      <c r="L698" s="32"/>
    </row>
    <row r="699" spans="1:12" ht="31.5" customHeight="1">
      <c r="A699" s="30"/>
      <c r="B699" s="31"/>
      <c r="C699" s="32"/>
      <c r="D699" s="11">
        <v>2019</v>
      </c>
      <c r="E699" s="12">
        <f t="shared" si="35"/>
        <v>0</v>
      </c>
      <c r="F699" s="12">
        <f>F700+F706</f>
        <v>0</v>
      </c>
      <c r="G699" s="12">
        <f>G700+G706</f>
        <v>0</v>
      </c>
      <c r="H699" s="12">
        <v>0</v>
      </c>
      <c r="I699" s="12">
        <f>I700+I706</f>
        <v>0</v>
      </c>
      <c r="J699" s="32"/>
      <c r="K699" s="32"/>
      <c r="L699" s="32"/>
    </row>
    <row r="700" spans="1:12" ht="354" customHeight="1">
      <c r="A700" s="30"/>
      <c r="B700" s="31"/>
      <c r="C700" s="32"/>
      <c r="D700" s="11">
        <v>2020</v>
      </c>
      <c r="E700" s="12">
        <f t="shared" si="35"/>
        <v>0</v>
      </c>
      <c r="F700" s="12">
        <f>F705+F707</f>
        <v>0</v>
      </c>
      <c r="G700" s="12">
        <f>G705+G707</f>
        <v>0</v>
      </c>
      <c r="H700" s="12">
        <v>0</v>
      </c>
      <c r="I700" s="12">
        <f>I705+I707</f>
        <v>0</v>
      </c>
      <c r="J700" s="32"/>
      <c r="K700" s="32"/>
      <c r="L700" s="32"/>
    </row>
    <row r="701" spans="1:12" ht="31.5" customHeight="1">
      <c r="A701" s="30" t="s">
        <v>576</v>
      </c>
      <c r="B701" s="31" t="s">
        <v>241</v>
      </c>
      <c r="C701" s="32" t="s">
        <v>121</v>
      </c>
      <c r="D701" s="10" t="s">
        <v>1</v>
      </c>
      <c r="E701" s="12">
        <f t="shared" si="35"/>
        <v>6300</v>
      </c>
      <c r="F701" s="12">
        <f>F702+F704+F703</f>
        <v>0</v>
      </c>
      <c r="G701" s="12">
        <f>G702+G704+G703</f>
        <v>0</v>
      </c>
      <c r="H701" s="12">
        <f>H702+H704+H703</f>
        <v>6300</v>
      </c>
      <c r="I701" s="12">
        <f>I702+I704+I703</f>
        <v>0</v>
      </c>
      <c r="J701" s="32" t="s">
        <v>615</v>
      </c>
      <c r="K701" s="32" t="s">
        <v>697</v>
      </c>
      <c r="L701" s="32"/>
    </row>
    <row r="702" spans="1:12" ht="31.5" customHeight="1">
      <c r="A702" s="30"/>
      <c r="B702" s="31"/>
      <c r="C702" s="32"/>
      <c r="D702" s="11">
        <v>2018</v>
      </c>
      <c r="E702" s="12">
        <f t="shared" si="35"/>
        <v>2000</v>
      </c>
      <c r="F702" s="12">
        <f aca="true" t="shared" si="36" ref="F702:G704">F703+F705+F704</f>
        <v>0</v>
      </c>
      <c r="G702" s="12">
        <f t="shared" si="36"/>
        <v>0</v>
      </c>
      <c r="H702" s="12">
        <v>2000</v>
      </c>
      <c r="I702" s="12">
        <f>I703+I705+I704</f>
        <v>0</v>
      </c>
      <c r="J702" s="32"/>
      <c r="K702" s="32"/>
      <c r="L702" s="32"/>
    </row>
    <row r="703" spans="1:12" ht="31.5" customHeight="1">
      <c r="A703" s="30"/>
      <c r="B703" s="31"/>
      <c r="C703" s="32"/>
      <c r="D703" s="11">
        <v>2019</v>
      </c>
      <c r="E703" s="12">
        <f t="shared" si="35"/>
        <v>2100</v>
      </c>
      <c r="F703" s="12">
        <f t="shared" si="36"/>
        <v>0</v>
      </c>
      <c r="G703" s="12">
        <f t="shared" si="36"/>
        <v>0</v>
      </c>
      <c r="H703" s="12">
        <v>2100</v>
      </c>
      <c r="I703" s="12">
        <f>I704+I706+I705</f>
        <v>0</v>
      </c>
      <c r="J703" s="32"/>
      <c r="K703" s="32"/>
      <c r="L703" s="32"/>
    </row>
    <row r="704" spans="1:12" ht="348" customHeight="1">
      <c r="A704" s="30"/>
      <c r="B704" s="31"/>
      <c r="C704" s="32"/>
      <c r="D704" s="11">
        <v>2020</v>
      </c>
      <c r="E704" s="12">
        <f t="shared" si="35"/>
        <v>2200</v>
      </c>
      <c r="F704" s="12">
        <f t="shared" si="36"/>
        <v>0</v>
      </c>
      <c r="G704" s="12">
        <f t="shared" si="36"/>
        <v>0</v>
      </c>
      <c r="H704" s="12">
        <v>2200</v>
      </c>
      <c r="I704" s="12">
        <f>I705+I707+I706</f>
        <v>0</v>
      </c>
      <c r="J704" s="32"/>
      <c r="K704" s="32"/>
      <c r="L704" s="32"/>
    </row>
    <row r="705" spans="1:12" ht="31.5" customHeight="1">
      <c r="A705" s="30" t="s">
        <v>577</v>
      </c>
      <c r="B705" s="52" t="s">
        <v>241</v>
      </c>
      <c r="C705" s="38" t="s">
        <v>199</v>
      </c>
      <c r="D705" s="29" t="s">
        <v>1</v>
      </c>
      <c r="E705" s="12">
        <f>E706+E707+E708</f>
        <v>2310</v>
      </c>
      <c r="F705" s="22">
        <f>+F706+F707+F708</f>
        <v>0</v>
      </c>
      <c r="G705" s="22">
        <f>+G706+G707+G708</f>
        <v>0</v>
      </c>
      <c r="H705" s="22">
        <f>+H706+H707+H708</f>
        <v>2310</v>
      </c>
      <c r="I705" s="22">
        <f>+I706+I707+I708</f>
        <v>0</v>
      </c>
      <c r="J705" s="38" t="s">
        <v>620</v>
      </c>
      <c r="K705" s="32" t="s">
        <v>564</v>
      </c>
      <c r="L705" s="32"/>
    </row>
    <row r="706" spans="1:12" ht="31.5" customHeight="1">
      <c r="A706" s="30"/>
      <c r="B706" s="52"/>
      <c r="C706" s="38"/>
      <c r="D706" s="26">
        <v>2018</v>
      </c>
      <c r="E706" s="12">
        <f>F706+G706+H706+I706</f>
        <v>770</v>
      </c>
      <c r="F706" s="22">
        <v>0</v>
      </c>
      <c r="G706" s="22">
        <v>0</v>
      </c>
      <c r="H706" s="22">
        <v>770</v>
      </c>
      <c r="I706" s="22">
        <v>0</v>
      </c>
      <c r="J706" s="38"/>
      <c r="K706" s="32"/>
      <c r="L706" s="32"/>
    </row>
    <row r="707" spans="1:12" ht="31.5" customHeight="1">
      <c r="A707" s="30"/>
      <c r="B707" s="52"/>
      <c r="C707" s="38"/>
      <c r="D707" s="26">
        <v>2019</v>
      </c>
      <c r="E707" s="12">
        <f>F707+G707+H707+I707</f>
        <v>770</v>
      </c>
      <c r="F707" s="22">
        <v>0</v>
      </c>
      <c r="G707" s="22">
        <v>0</v>
      </c>
      <c r="H707" s="22">
        <v>770</v>
      </c>
      <c r="I707" s="22">
        <v>0</v>
      </c>
      <c r="J707" s="38"/>
      <c r="K707" s="32"/>
      <c r="L707" s="32"/>
    </row>
    <row r="708" spans="1:12" ht="345" customHeight="1">
      <c r="A708" s="30"/>
      <c r="B708" s="52"/>
      <c r="C708" s="38"/>
      <c r="D708" s="26">
        <v>2020</v>
      </c>
      <c r="E708" s="12">
        <f>F708+G708+H708+I708</f>
        <v>770</v>
      </c>
      <c r="F708" s="22">
        <v>0</v>
      </c>
      <c r="G708" s="22">
        <v>0</v>
      </c>
      <c r="H708" s="22">
        <v>770</v>
      </c>
      <c r="I708" s="22">
        <v>0</v>
      </c>
      <c r="J708" s="38"/>
      <c r="K708" s="32"/>
      <c r="L708" s="32"/>
    </row>
    <row r="709" spans="1:12" ht="31.5" customHeight="1">
      <c r="A709" s="30" t="s">
        <v>578</v>
      </c>
      <c r="B709" s="31" t="s">
        <v>241</v>
      </c>
      <c r="C709" s="32" t="s">
        <v>193</v>
      </c>
      <c r="D709" s="10" t="s">
        <v>1</v>
      </c>
      <c r="E709" s="12">
        <f>E710+E711+E712</f>
        <v>21844.7</v>
      </c>
      <c r="F709" s="12">
        <f>F710+F711+F712</f>
        <v>0</v>
      </c>
      <c r="G709" s="12">
        <f>G710+G711+G712</f>
        <v>18000</v>
      </c>
      <c r="H709" s="12">
        <f>H710+H711+H712</f>
        <v>3844.7</v>
      </c>
      <c r="I709" s="12">
        <f>I710+I711+I712</f>
        <v>0</v>
      </c>
      <c r="J709" s="38" t="s">
        <v>625</v>
      </c>
      <c r="K709" s="32" t="s">
        <v>698</v>
      </c>
      <c r="L709" s="32"/>
    </row>
    <row r="710" spans="1:12" ht="31.5" customHeight="1">
      <c r="A710" s="30"/>
      <c r="B710" s="31"/>
      <c r="C710" s="32"/>
      <c r="D710" s="11">
        <v>2018</v>
      </c>
      <c r="E710" s="12">
        <f>F710+G710+H710+I710</f>
        <v>11844.7</v>
      </c>
      <c r="F710" s="12">
        <f>F711+F712</f>
        <v>0</v>
      </c>
      <c r="G710" s="12">
        <v>9000</v>
      </c>
      <c r="H710" s="12">
        <v>2844.7</v>
      </c>
      <c r="I710" s="12">
        <v>0</v>
      </c>
      <c r="J710" s="38"/>
      <c r="K710" s="32"/>
      <c r="L710" s="32"/>
    </row>
    <row r="711" spans="1:12" ht="31.5" customHeight="1">
      <c r="A711" s="30"/>
      <c r="B711" s="31"/>
      <c r="C711" s="32"/>
      <c r="D711" s="11">
        <v>2019</v>
      </c>
      <c r="E711" s="12">
        <f>F711+G711+H711+I711</f>
        <v>10000</v>
      </c>
      <c r="F711" s="12">
        <f>F712+F713</f>
        <v>0</v>
      </c>
      <c r="G711" s="12">
        <v>9000</v>
      </c>
      <c r="H711" s="12">
        <v>1000</v>
      </c>
      <c r="I711" s="12">
        <v>0</v>
      </c>
      <c r="J711" s="38"/>
      <c r="K711" s="32"/>
      <c r="L711" s="32"/>
    </row>
    <row r="712" spans="1:12" ht="346.5" customHeight="1">
      <c r="A712" s="30"/>
      <c r="B712" s="31"/>
      <c r="C712" s="32"/>
      <c r="D712" s="11">
        <v>2020</v>
      </c>
      <c r="E712" s="12">
        <f>F712+G712+H712+I712</f>
        <v>0</v>
      </c>
      <c r="F712" s="12">
        <f>F713+F714</f>
        <v>0</v>
      </c>
      <c r="G712" s="12">
        <v>0</v>
      </c>
      <c r="H712" s="12">
        <v>0</v>
      </c>
      <c r="I712" s="12">
        <v>0</v>
      </c>
      <c r="J712" s="38"/>
      <c r="K712" s="32"/>
      <c r="L712" s="32"/>
    </row>
    <row r="713" spans="1:12" ht="31.5" customHeight="1">
      <c r="A713" s="30" t="s">
        <v>579</v>
      </c>
      <c r="B713" s="31" t="s">
        <v>241</v>
      </c>
      <c r="C713" s="32" t="s">
        <v>145</v>
      </c>
      <c r="D713" s="10" t="s">
        <v>1</v>
      </c>
      <c r="E713" s="12">
        <f>E714+E715+E716</f>
        <v>27267.6</v>
      </c>
      <c r="F713" s="12">
        <f>F714+F715+F716</f>
        <v>0</v>
      </c>
      <c r="G713" s="12">
        <f>G714+G715+G716</f>
        <v>0</v>
      </c>
      <c r="H713" s="12">
        <f>H714+H715+H716</f>
        <v>27267.6</v>
      </c>
      <c r="I713" s="12">
        <f>I714+I715+I716</f>
        <v>0</v>
      </c>
      <c r="J713" s="32" t="s">
        <v>617</v>
      </c>
      <c r="K713" s="32" t="s">
        <v>527</v>
      </c>
      <c r="L713" s="32"/>
    </row>
    <row r="714" spans="1:12" ht="31.5" customHeight="1">
      <c r="A714" s="30"/>
      <c r="B714" s="31"/>
      <c r="C714" s="32"/>
      <c r="D714" s="11">
        <v>2018</v>
      </c>
      <c r="E714" s="12">
        <f>F714+G714+H714+I714</f>
        <v>8820</v>
      </c>
      <c r="F714" s="12">
        <v>0</v>
      </c>
      <c r="G714" s="12">
        <v>0</v>
      </c>
      <c r="H714" s="12">
        <v>8820</v>
      </c>
      <c r="I714" s="12">
        <v>0</v>
      </c>
      <c r="J714" s="32"/>
      <c r="K714" s="32"/>
      <c r="L714" s="32"/>
    </row>
    <row r="715" spans="1:12" ht="31.5" customHeight="1">
      <c r="A715" s="30"/>
      <c r="B715" s="31"/>
      <c r="C715" s="32"/>
      <c r="D715" s="11">
        <v>2019</v>
      </c>
      <c r="E715" s="12">
        <f>F715+G715+H715+I715</f>
        <v>9223.8</v>
      </c>
      <c r="F715" s="12">
        <v>0</v>
      </c>
      <c r="G715" s="12">
        <v>0</v>
      </c>
      <c r="H715" s="12">
        <v>9223.8</v>
      </c>
      <c r="I715" s="12">
        <v>0</v>
      </c>
      <c r="J715" s="32"/>
      <c r="K715" s="32"/>
      <c r="L715" s="32"/>
    </row>
    <row r="716" spans="1:12" ht="351" customHeight="1">
      <c r="A716" s="30"/>
      <c r="B716" s="31"/>
      <c r="C716" s="32"/>
      <c r="D716" s="11">
        <v>2020</v>
      </c>
      <c r="E716" s="12">
        <f>F716+G716+H716+I716</f>
        <v>9223.8</v>
      </c>
      <c r="F716" s="12">
        <v>0</v>
      </c>
      <c r="G716" s="12">
        <v>0</v>
      </c>
      <c r="H716" s="12">
        <v>9223.8</v>
      </c>
      <c r="I716" s="12">
        <v>0</v>
      </c>
      <c r="J716" s="32"/>
      <c r="K716" s="32"/>
      <c r="L716" s="32"/>
    </row>
    <row r="717" spans="1:12" ht="31.5" customHeight="1">
      <c r="A717" s="30" t="s">
        <v>580</v>
      </c>
      <c r="B717" s="31" t="s">
        <v>172</v>
      </c>
      <c r="C717" s="32" t="s">
        <v>196</v>
      </c>
      <c r="D717" s="10" t="s">
        <v>1</v>
      </c>
      <c r="E717" s="12">
        <f>E718+E719+E720</f>
        <v>194841</v>
      </c>
      <c r="F717" s="12">
        <f>F718+F719+F720</f>
        <v>0</v>
      </c>
      <c r="G717" s="12">
        <f>G718+G719+G720</f>
        <v>0</v>
      </c>
      <c r="H717" s="12">
        <f>H718+H719+H720</f>
        <v>194841</v>
      </c>
      <c r="I717" s="12">
        <f>I718+I719+I720</f>
        <v>0</v>
      </c>
      <c r="J717" s="32" t="s">
        <v>618</v>
      </c>
      <c r="K717" s="32" t="s">
        <v>558</v>
      </c>
      <c r="L717" s="32"/>
    </row>
    <row r="718" spans="1:12" ht="31.5" customHeight="1">
      <c r="A718" s="30"/>
      <c r="B718" s="31"/>
      <c r="C718" s="32"/>
      <c r="D718" s="11">
        <v>2018</v>
      </c>
      <c r="E718" s="12">
        <f>F718+G718+H718+I718</f>
        <v>64947</v>
      </c>
      <c r="F718" s="12">
        <f aca="true" t="shared" si="37" ref="F718:G720">F719+F720</f>
        <v>0</v>
      </c>
      <c r="G718" s="12">
        <f t="shared" si="37"/>
        <v>0</v>
      </c>
      <c r="H718" s="12">
        <v>64947</v>
      </c>
      <c r="I718" s="12">
        <f>I719+I720</f>
        <v>0</v>
      </c>
      <c r="J718" s="32"/>
      <c r="K718" s="32"/>
      <c r="L718" s="32"/>
    </row>
    <row r="719" spans="1:12" ht="31.5" customHeight="1">
      <c r="A719" s="30"/>
      <c r="B719" s="31"/>
      <c r="C719" s="32"/>
      <c r="D719" s="11">
        <v>2019</v>
      </c>
      <c r="E719" s="12">
        <f>F719+G719+H719+I719</f>
        <v>64947</v>
      </c>
      <c r="F719" s="12">
        <f t="shared" si="37"/>
        <v>0</v>
      </c>
      <c r="G719" s="12">
        <f t="shared" si="37"/>
        <v>0</v>
      </c>
      <c r="H719" s="12">
        <v>64947</v>
      </c>
      <c r="I719" s="12">
        <f>I720+I721</f>
        <v>0</v>
      </c>
      <c r="J719" s="32"/>
      <c r="K719" s="32"/>
      <c r="L719" s="32"/>
    </row>
    <row r="720" spans="1:12" ht="346.5" customHeight="1">
      <c r="A720" s="30"/>
      <c r="B720" s="31"/>
      <c r="C720" s="32"/>
      <c r="D720" s="11">
        <v>2020</v>
      </c>
      <c r="E720" s="12">
        <f>F720+G720+H720+I720</f>
        <v>64947</v>
      </c>
      <c r="F720" s="12">
        <f t="shared" si="37"/>
        <v>0</v>
      </c>
      <c r="G720" s="12">
        <f t="shared" si="37"/>
        <v>0</v>
      </c>
      <c r="H720" s="12">
        <v>64947</v>
      </c>
      <c r="I720" s="12">
        <f>I721+I722</f>
        <v>0</v>
      </c>
      <c r="J720" s="32"/>
      <c r="K720" s="32"/>
      <c r="L720" s="32"/>
    </row>
    <row r="721" spans="1:12" ht="31.5" customHeight="1">
      <c r="A721" s="30" t="s">
        <v>581</v>
      </c>
      <c r="B721" s="31" t="s">
        <v>241</v>
      </c>
      <c r="C721" s="32" t="s">
        <v>188</v>
      </c>
      <c r="D721" s="10" t="s">
        <v>1</v>
      </c>
      <c r="E721" s="12">
        <f>E722+E723+E724</f>
        <v>11520.4</v>
      </c>
      <c r="F721" s="12">
        <f>F722+F723+F724</f>
        <v>0</v>
      </c>
      <c r="G721" s="12">
        <f>G722+G723+G724</f>
        <v>0</v>
      </c>
      <c r="H721" s="12">
        <f>H722+H723+H724</f>
        <v>11520.4</v>
      </c>
      <c r="I721" s="12">
        <f>I722+I723+I724</f>
        <v>0</v>
      </c>
      <c r="J721" s="32" t="s">
        <v>626</v>
      </c>
      <c r="K721" s="51" t="s">
        <v>245</v>
      </c>
      <c r="L721" s="32"/>
    </row>
    <row r="722" spans="1:12" ht="31.5" customHeight="1">
      <c r="A722" s="30"/>
      <c r="B722" s="31"/>
      <c r="C722" s="32"/>
      <c r="D722" s="11">
        <v>2018</v>
      </c>
      <c r="E722" s="12">
        <f>F722+G722+H722+I722</f>
        <v>3551.2</v>
      </c>
      <c r="F722" s="12">
        <v>0</v>
      </c>
      <c r="G722" s="12">
        <v>0</v>
      </c>
      <c r="H722" s="12">
        <v>3551.2</v>
      </c>
      <c r="I722" s="12">
        <v>0</v>
      </c>
      <c r="J722" s="32"/>
      <c r="K722" s="51"/>
      <c r="L722" s="32"/>
    </row>
    <row r="723" spans="1:12" ht="31.5" customHeight="1">
      <c r="A723" s="30"/>
      <c r="B723" s="31"/>
      <c r="C723" s="32"/>
      <c r="D723" s="11">
        <v>2019</v>
      </c>
      <c r="E723" s="12">
        <f>F723+G723+H723+I723</f>
        <v>3989.3</v>
      </c>
      <c r="F723" s="12">
        <v>0</v>
      </c>
      <c r="G723" s="12">
        <v>0</v>
      </c>
      <c r="H723" s="12">
        <v>3989.3</v>
      </c>
      <c r="I723" s="12">
        <v>0</v>
      </c>
      <c r="J723" s="32"/>
      <c r="K723" s="51"/>
      <c r="L723" s="32"/>
    </row>
    <row r="724" spans="1:12" ht="349.5" customHeight="1">
      <c r="A724" s="30"/>
      <c r="B724" s="31"/>
      <c r="C724" s="32"/>
      <c r="D724" s="11">
        <v>2020</v>
      </c>
      <c r="E724" s="12">
        <f>F724+G724+H724+I724</f>
        <v>3979.9</v>
      </c>
      <c r="F724" s="12">
        <v>0</v>
      </c>
      <c r="G724" s="12">
        <v>0</v>
      </c>
      <c r="H724" s="12">
        <v>3979.9</v>
      </c>
      <c r="I724" s="12">
        <v>0</v>
      </c>
      <c r="J724" s="32"/>
      <c r="K724" s="51"/>
      <c r="L724" s="32"/>
    </row>
    <row r="725" spans="1:12" ht="31.5" customHeight="1">
      <c r="A725" s="30" t="s">
        <v>582</v>
      </c>
      <c r="B725" s="31" t="s">
        <v>246</v>
      </c>
      <c r="C725" s="32" t="s">
        <v>67</v>
      </c>
      <c r="D725" s="10" t="s">
        <v>1</v>
      </c>
      <c r="E725" s="12">
        <f>E726+E727+E728</f>
        <v>170163.8</v>
      </c>
      <c r="F725" s="12">
        <f>F726+F727+F728</f>
        <v>0</v>
      </c>
      <c r="G725" s="12">
        <f>G726+G727+G728</f>
        <v>123289.6</v>
      </c>
      <c r="H725" s="12">
        <f>H726+H727+H728</f>
        <v>46874.2</v>
      </c>
      <c r="I725" s="12">
        <f>I726+I727+I728</f>
        <v>0</v>
      </c>
      <c r="J725" s="32" t="s">
        <v>619</v>
      </c>
      <c r="K725" s="32" t="s">
        <v>699</v>
      </c>
      <c r="L725" s="32"/>
    </row>
    <row r="726" spans="1:12" ht="31.5" customHeight="1">
      <c r="A726" s="30"/>
      <c r="B726" s="31"/>
      <c r="C726" s="32"/>
      <c r="D726" s="11">
        <v>2018</v>
      </c>
      <c r="E726" s="12">
        <f>F726+G726+H726+I726</f>
        <v>164438.3</v>
      </c>
      <c r="F726" s="12">
        <v>0</v>
      </c>
      <c r="G726" s="12">
        <v>123289.6</v>
      </c>
      <c r="H726" s="12">
        <v>41148.7</v>
      </c>
      <c r="I726" s="12">
        <v>0</v>
      </c>
      <c r="J726" s="32"/>
      <c r="K726" s="32"/>
      <c r="L726" s="32"/>
    </row>
    <row r="727" spans="1:12" ht="31.5" customHeight="1">
      <c r="A727" s="30"/>
      <c r="B727" s="31"/>
      <c r="C727" s="32"/>
      <c r="D727" s="11">
        <v>2019</v>
      </c>
      <c r="E727" s="12">
        <f>F727+G727+H727+I727</f>
        <v>2825.5</v>
      </c>
      <c r="F727" s="12">
        <v>0</v>
      </c>
      <c r="G727" s="12">
        <v>0</v>
      </c>
      <c r="H727" s="12">
        <v>2825.5</v>
      </c>
      <c r="I727" s="12">
        <v>0</v>
      </c>
      <c r="J727" s="32"/>
      <c r="K727" s="32"/>
      <c r="L727" s="32"/>
    </row>
    <row r="728" spans="1:12" ht="351" customHeight="1">
      <c r="A728" s="30"/>
      <c r="B728" s="31"/>
      <c r="C728" s="32"/>
      <c r="D728" s="11">
        <v>2020</v>
      </c>
      <c r="E728" s="12">
        <f>F728+G728+H728+I728</f>
        <v>2900</v>
      </c>
      <c r="F728" s="12">
        <v>0</v>
      </c>
      <c r="G728" s="12">
        <v>0</v>
      </c>
      <c r="H728" s="12">
        <v>2900</v>
      </c>
      <c r="I728" s="12">
        <v>0</v>
      </c>
      <c r="J728" s="32"/>
      <c r="K728" s="32"/>
      <c r="L728" s="32"/>
    </row>
    <row r="729" spans="1:12" ht="31.5" customHeight="1">
      <c r="A729" s="30" t="s">
        <v>583</v>
      </c>
      <c r="B729" s="31" t="s">
        <v>517</v>
      </c>
      <c r="C729" s="32" t="s">
        <v>286</v>
      </c>
      <c r="D729" s="10" t="s">
        <v>1</v>
      </c>
      <c r="E729" s="12">
        <f>E730+E731+E732</f>
        <v>1316.5</v>
      </c>
      <c r="F729" s="12">
        <f>F730+F731+F732</f>
        <v>0</v>
      </c>
      <c r="G729" s="12">
        <f>G730+G731+G732</f>
        <v>0</v>
      </c>
      <c r="H729" s="12">
        <f>H730+H731+H732</f>
        <v>1316.5</v>
      </c>
      <c r="I729" s="12">
        <f>I730+I731+I732</f>
        <v>0</v>
      </c>
      <c r="J729" s="32" t="s">
        <v>283</v>
      </c>
      <c r="K729" s="32" t="s">
        <v>518</v>
      </c>
      <c r="L729" s="32"/>
    </row>
    <row r="730" spans="1:12" ht="31.5" customHeight="1">
      <c r="A730" s="30"/>
      <c r="B730" s="31"/>
      <c r="C730" s="32"/>
      <c r="D730" s="11">
        <v>2018</v>
      </c>
      <c r="E730" s="12">
        <f>F730+G730+H730+I730</f>
        <v>405.8</v>
      </c>
      <c r="F730" s="12">
        <v>0</v>
      </c>
      <c r="G730" s="12">
        <v>0</v>
      </c>
      <c r="H730" s="12">
        <v>405.8</v>
      </c>
      <c r="I730" s="12">
        <v>0</v>
      </c>
      <c r="J730" s="32"/>
      <c r="K730" s="32"/>
      <c r="L730" s="32"/>
    </row>
    <row r="731" spans="1:12" ht="31.5" customHeight="1">
      <c r="A731" s="30"/>
      <c r="B731" s="31"/>
      <c r="C731" s="32"/>
      <c r="D731" s="11">
        <v>2019</v>
      </c>
      <c r="E731" s="12">
        <f>F731+G731+H731+I731</f>
        <v>455.9</v>
      </c>
      <c r="F731" s="12">
        <v>0</v>
      </c>
      <c r="G731" s="12">
        <v>0</v>
      </c>
      <c r="H731" s="12">
        <v>455.9</v>
      </c>
      <c r="I731" s="12">
        <v>0</v>
      </c>
      <c r="J731" s="32"/>
      <c r="K731" s="32"/>
      <c r="L731" s="32"/>
    </row>
    <row r="732" spans="1:12" ht="396" customHeight="1">
      <c r="A732" s="30"/>
      <c r="B732" s="31"/>
      <c r="C732" s="32"/>
      <c r="D732" s="11">
        <v>2020</v>
      </c>
      <c r="E732" s="12">
        <f>F732+G732+H732+I732</f>
        <v>454.8</v>
      </c>
      <c r="F732" s="12">
        <v>0</v>
      </c>
      <c r="G732" s="12">
        <v>0</v>
      </c>
      <c r="H732" s="12">
        <v>454.8</v>
      </c>
      <c r="I732" s="12">
        <v>0</v>
      </c>
      <c r="J732" s="32"/>
      <c r="K732" s="32"/>
      <c r="L732" s="32"/>
    </row>
    <row r="733" spans="1:12" ht="31.5" customHeight="1">
      <c r="A733" s="30" t="s">
        <v>584</v>
      </c>
      <c r="B733" s="31" t="s">
        <v>517</v>
      </c>
      <c r="C733" s="32" t="s">
        <v>127</v>
      </c>
      <c r="D733" s="10" t="s">
        <v>1</v>
      </c>
      <c r="E733" s="12">
        <f>E734+E735+E736</f>
        <v>12189.9</v>
      </c>
      <c r="F733" s="12">
        <f>F734+F735+F736</f>
        <v>0</v>
      </c>
      <c r="G733" s="12">
        <f>G734+G735+G736</f>
        <v>0</v>
      </c>
      <c r="H733" s="12">
        <f>H734+H735+H736</f>
        <v>12189.9</v>
      </c>
      <c r="I733" s="12">
        <f>I734+I735+I736</f>
        <v>0</v>
      </c>
      <c r="J733" s="32" t="s">
        <v>627</v>
      </c>
      <c r="K733" s="32" t="s">
        <v>547</v>
      </c>
      <c r="L733" s="32"/>
    </row>
    <row r="734" spans="1:12" ht="31.5" customHeight="1">
      <c r="A734" s="30"/>
      <c r="B734" s="31"/>
      <c r="C734" s="32"/>
      <c r="D734" s="11">
        <v>2018</v>
      </c>
      <c r="E734" s="12">
        <f>F734+G734+H734+I734</f>
        <v>3989.9</v>
      </c>
      <c r="F734" s="12">
        <v>0</v>
      </c>
      <c r="G734" s="12">
        <v>0</v>
      </c>
      <c r="H734" s="12">
        <v>3989.9</v>
      </c>
      <c r="I734" s="12">
        <v>0</v>
      </c>
      <c r="J734" s="32"/>
      <c r="K734" s="32"/>
      <c r="L734" s="32"/>
    </row>
    <row r="735" spans="1:12" ht="31.5" customHeight="1">
      <c r="A735" s="30"/>
      <c r="B735" s="31"/>
      <c r="C735" s="32"/>
      <c r="D735" s="11">
        <v>2019</v>
      </c>
      <c r="E735" s="12">
        <f>F735+G735+H735+I735</f>
        <v>4100</v>
      </c>
      <c r="F735" s="12">
        <v>0</v>
      </c>
      <c r="G735" s="12">
        <v>0</v>
      </c>
      <c r="H735" s="12">
        <v>4100</v>
      </c>
      <c r="I735" s="12">
        <v>0</v>
      </c>
      <c r="J735" s="32"/>
      <c r="K735" s="32"/>
      <c r="L735" s="32"/>
    </row>
    <row r="736" spans="1:12" ht="409.5" customHeight="1">
      <c r="A736" s="30"/>
      <c r="B736" s="31"/>
      <c r="C736" s="32"/>
      <c r="D736" s="11">
        <v>2020</v>
      </c>
      <c r="E736" s="12">
        <f>F736+G736+H736+I736</f>
        <v>4100</v>
      </c>
      <c r="F736" s="12">
        <v>0</v>
      </c>
      <c r="G736" s="12">
        <v>0</v>
      </c>
      <c r="H736" s="12">
        <v>4100</v>
      </c>
      <c r="I736" s="12">
        <v>0</v>
      </c>
      <c r="J736" s="32"/>
      <c r="K736" s="32"/>
      <c r="L736" s="32"/>
    </row>
    <row r="737" spans="1:12" ht="43.5" customHeight="1">
      <c r="A737" s="33" t="s">
        <v>344</v>
      </c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5"/>
    </row>
    <row r="738" spans="1:12" ht="33" customHeight="1">
      <c r="A738" s="32"/>
      <c r="B738" s="36" t="s">
        <v>23</v>
      </c>
      <c r="C738" s="37"/>
      <c r="D738" s="8" t="s">
        <v>1</v>
      </c>
      <c r="E738" s="7">
        <f>E739+E740+E741</f>
        <v>16109.697</v>
      </c>
      <c r="F738" s="7">
        <f>F739+F740+F741</f>
        <v>0</v>
      </c>
      <c r="G738" s="7">
        <f>G739+G740+G741</f>
        <v>0</v>
      </c>
      <c r="H738" s="7">
        <f>H739+H740+H741</f>
        <v>16109.697</v>
      </c>
      <c r="I738" s="7">
        <f>I739+I740+I741</f>
        <v>0</v>
      </c>
      <c r="J738" s="32"/>
      <c r="K738" s="32"/>
      <c r="L738" s="32"/>
    </row>
    <row r="739" spans="1:12" ht="33" customHeight="1">
      <c r="A739" s="32"/>
      <c r="B739" s="36"/>
      <c r="C739" s="37"/>
      <c r="D739" s="5">
        <v>2018</v>
      </c>
      <c r="E739" s="7">
        <f>F739+G739+H739+I739</f>
        <v>8309.697</v>
      </c>
      <c r="F739" s="7">
        <f>F740+F742</f>
        <v>0</v>
      </c>
      <c r="G739" s="7">
        <v>0</v>
      </c>
      <c r="H739" s="7">
        <f>H743+H791</f>
        <v>8309.697</v>
      </c>
      <c r="I739" s="7">
        <f>I740+I742</f>
        <v>0</v>
      </c>
      <c r="J739" s="32"/>
      <c r="K739" s="32"/>
      <c r="L739" s="32"/>
    </row>
    <row r="740" spans="1:12" ht="33" customHeight="1">
      <c r="A740" s="32"/>
      <c r="B740" s="36"/>
      <c r="C740" s="37"/>
      <c r="D740" s="5">
        <v>2019</v>
      </c>
      <c r="E740" s="7">
        <f>F740+G740+H740+I740</f>
        <v>4100</v>
      </c>
      <c r="F740" s="7">
        <f aca="true" t="shared" si="38" ref="F740:F745">F741+F746</f>
        <v>0</v>
      </c>
      <c r="G740" s="7">
        <v>0</v>
      </c>
      <c r="H740" s="7">
        <f>H744+H792</f>
        <v>4100</v>
      </c>
      <c r="I740" s="7">
        <f aca="true" t="shared" si="39" ref="I740:I745">I741+I746</f>
        <v>0</v>
      </c>
      <c r="J740" s="32"/>
      <c r="K740" s="32"/>
      <c r="L740" s="32"/>
    </row>
    <row r="741" spans="1:12" ht="33" customHeight="1">
      <c r="A741" s="32"/>
      <c r="B741" s="36"/>
      <c r="C741" s="37"/>
      <c r="D741" s="5">
        <v>2020</v>
      </c>
      <c r="E741" s="7">
        <f>F741+G741+H741+I741</f>
        <v>3700</v>
      </c>
      <c r="F741" s="7">
        <f t="shared" si="38"/>
        <v>0</v>
      </c>
      <c r="G741" s="7">
        <v>0</v>
      </c>
      <c r="H741" s="7">
        <f>H745+H793</f>
        <v>3700</v>
      </c>
      <c r="I741" s="7">
        <f t="shared" si="39"/>
        <v>0</v>
      </c>
      <c r="J741" s="32"/>
      <c r="K741" s="32"/>
      <c r="L741" s="32"/>
    </row>
    <row r="742" spans="1:12" ht="33" customHeight="1">
      <c r="A742" s="30" t="s">
        <v>38</v>
      </c>
      <c r="B742" s="45" t="s">
        <v>295</v>
      </c>
      <c r="C742" s="46"/>
      <c r="D742" s="8" t="s">
        <v>1</v>
      </c>
      <c r="E742" s="7">
        <f>E743+E744+E745</f>
        <v>9293.497</v>
      </c>
      <c r="F742" s="7">
        <f>F743+F744+F745</f>
        <v>0</v>
      </c>
      <c r="G742" s="7">
        <f>G743+G744+G745</f>
        <v>0</v>
      </c>
      <c r="H742" s="7">
        <f>H743+H744+H745</f>
        <v>9293.497</v>
      </c>
      <c r="I742" s="7">
        <f>I743+I744+I745</f>
        <v>0</v>
      </c>
      <c r="J742" s="32"/>
      <c r="K742" s="32"/>
      <c r="L742" s="37"/>
    </row>
    <row r="743" spans="1:12" ht="33" customHeight="1">
      <c r="A743" s="30"/>
      <c r="B743" s="47"/>
      <c r="C743" s="48"/>
      <c r="D743" s="5">
        <v>2018</v>
      </c>
      <c r="E743" s="7">
        <f>E747+E751+E755+E759+E763+E767+E771+E775+E779+E783+E787</f>
        <v>3993.4969999999994</v>
      </c>
      <c r="F743" s="7">
        <v>0</v>
      </c>
      <c r="G743" s="7">
        <v>0</v>
      </c>
      <c r="H743" s="7">
        <f>H747+H751+H755+H759+H763+H767+H771+H775+H779+H783+H787</f>
        <v>3993.4969999999994</v>
      </c>
      <c r="I743" s="7">
        <f t="shared" si="39"/>
        <v>0</v>
      </c>
      <c r="J743" s="32"/>
      <c r="K743" s="32"/>
      <c r="L743" s="37"/>
    </row>
    <row r="744" spans="1:12" ht="33" customHeight="1">
      <c r="A744" s="30"/>
      <c r="B744" s="47"/>
      <c r="C744" s="48"/>
      <c r="D744" s="5">
        <v>2019</v>
      </c>
      <c r="E744" s="7">
        <f>E748+E752+E756+E760+E764+E768+E772+E776+E780+E784+E788</f>
        <v>2800</v>
      </c>
      <c r="F744" s="7">
        <f t="shared" si="38"/>
        <v>0</v>
      </c>
      <c r="G744" s="7">
        <v>0</v>
      </c>
      <c r="H744" s="7">
        <f>H748+H752+H756+H760+H764+H768+H772+H776+H780+H784+H788</f>
        <v>2800</v>
      </c>
      <c r="I744" s="7">
        <f t="shared" si="39"/>
        <v>0</v>
      </c>
      <c r="J744" s="32"/>
      <c r="K744" s="32"/>
      <c r="L744" s="37"/>
    </row>
    <row r="745" spans="1:12" ht="33" customHeight="1">
      <c r="A745" s="30"/>
      <c r="B745" s="49"/>
      <c r="C745" s="50"/>
      <c r="D745" s="5">
        <v>2020</v>
      </c>
      <c r="E745" s="7">
        <f>E749+E753+E757+E761+E765+E769+E773+E777+E781+E785+E789</f>
        <v>2500</v>
      </c>
      <c r="F745" s="7">
        <f t="shared" si="38"/>
        <v>0</v>
      </c>
      <c r="G745" s="7">
        <v>0</v>
      </c>
      <c r="H745" s="7">
        <f>H749+H753+H757+H761+H765+H769+H773+H777+H781+H785+H789</f>
        <v>2500</v>
      </c>
      <c r="I745" s="7">
        <f t="shared" si="39"/>
        <v>0</v>
      </c>
      <c r="J745" s="32"/>
      <c r="K745" s="32"/>
      <c r="L745" s="37"/>
    </row>
    <row r="746" spans="1:12" ht="33" customHeight="1">
      <c r="A746" s="30" t="s">
        <v>347</v>
      </c>
      <c r="B746" s="31" t="s">
        <v>297</v>
      </c>
      <c r="C746" s="32" t="s">
        <v>298</v>
      </c>
      <c r="D746" s="10" t="s">
        <v>1</v>
      </c>
      <c r="E746" s="24">
        <f>E747+E748+E749</f>
        <v>914.4000000000001</v>
      </c>
      <c r="F746" s="24">
        <f>F747+F748+F749</f>
        <v>0</v>
      </c>
      <c r="G746" s="24">
        <f>G747+G748+G749</f>
        <v>0</v>
      </c>
      <c r="H746" s="24">
        <f>H747+H748+H749</f>
        <v>914.4000000000001</v>
      </c>
      <c r="I746" s="24">
        <f>I747+I748+I749</f>
        <v>0</v>
      </c>
      <c r="J746" s="32" t="s">
        <v>321</v>
      </c>
      <c r="K746" s="32" t="s">
        <v>296</v>
      </c>
      <c r="L746" s="32"/>
    </row>
    <row r="747" spans="1:12" ht="33" customHeight="1">
      <c r="A747" s="30"/>
      <c r="B747" s="31"/>
      <c r="C747" s="32"/>
      <c r="D747" s="11">
        <v>2018</v>
      </c>
      <c r="E747" s="24">
        <f>F747+G747+H747+I747</f>
        <v>432.5</v>
      </c>
      <c r="F747" s="12">
        <v>0</v>
      </c>
      <c r="G747" s="12">
        <v>0</v>
      </c>
      <c r="H747" s="24">
        <v>432.5</v>
      </c>
      <c r="I747" s="12">
        <v>0</v>
      </c>
      <c r="J747" s="32"/>
      <c r="K747" s="32"/>
      <c r="L747" s="32"/>
    </row>
    <row r="748" spans="1:12" ht="33" customHeight="1">
      <c r="A748" s="30"/>
      <c r="B748" s="31"/>
      <c r="C748" s="32"/>
      <c r="D748" s="11">
        <v>2019</v>
      </c>
      <c r="E748" s="24">
        <f>F748+G748+H748+I748</f>
        <v>254.6</v>
      </c>
      <c r="F748" s="12">
        <v>0</v>
      </c>
      <c r="G748" s="12">
        <v>0</v>
      </c>
      <c r="H748" s="24">
        <v>254.6</v>
      </c>
      <c r="I748" s="12">
        <v>0</v>
      </c>
      <c r="J748" s="32"/>
      <c r="K748" s="32"/>
      <c r="L748" s="32"/>
    </row>
    <row r="749" spans="1:12" ht="169.5" customHeight="1">
      <c r="A749" s="30"/>
      <c r="B749" s="31"/>
      <c r="C749" s="32"/>
      <c r="D749" s="11">
        <v>2020</v>
      </c>
      <c r="E749" s="24">
        <f>F749+G749+H749+I749</f>
        <v>227.3</v>
      </c>
      <c r="F749" s="12">
        <v>0</v>
      </c>
      <c r="G749" s="12">
        <v>0</v>
      </c>
      <c r="H749" s="24">
        <v>227.3</v>
      </c>
      <c r="I749" s="12">
        <v>0</v>
      </c>
      <c r="J749" s="32"/>
      <c r="K749" s="32"/>
      <c r="L749" s="32"/>
    </row>
    <row r="750" spans="1:12" ht="33" customHeight="1">
      <c r="A750" s="30" t="s">
        <v>348</v>
      </c>
      <c r="B750" s="31" t="s">
        <v>299</v>
      </c>
      <c r="C750" s="32" t="s">
        <v>117</v>
      </c>
      <c r="D750" s="10" t="s">
        <v>1</v>
      </c>
      <c r="E750" s="24">
        <f>E751+E752+E753</f>
        <v>807.2</v>
      </c>
      <c r="F750" s="24">
        <f>F751+F752+F753</f>
        <v>0</v>
      </c>
      <c r="G750" s="24">
        <f>G751+G752+G753</f>
        <v>0</v>
      </c>
      <c r="H750" s="24">
        <f>H751+H752+H753</f>
        <v>807.2</v>
      </c>
      <c r="I750" s="24">
        <f>I751+I752+I753</f>
        <v>0</v>
      </c>
      <c r="J750" s="32" t="s">
        <v>321</v>
      </c>
      <c r="K750" s="32" t="s">
        <v>296</v>
      </c>
      <c r="L750" s="32"/>
    </row>
    <row r="751" spans="1:12" ht="33" customHeight="1">
      <c r="A751" s="30"/>
      <c r="B751" s="31"/>
      <c r="C751" s="32"/>
      <c r="D751" s="11">
        <v>2018</v>
      </c>
      <c r="E751" s="24">
        <f>F751+G751+H751+I751</f>
        <v>325.3</v>
      </c>
      <c r="F751" s="12">
        <v>0</v>
      </c>
      <c r="G751" s="12">
        <v>0</v>
      </c>
      <c r="H751" s="24">
        <v>325.3</v>
      </c>
      <c r="I751" s="12">
        <v>0</v>
      </c>
      <c r="J751" s="32"/>
      <c r="K751" s="32"/>
      <c r="L751" s="32"/>
    </row>
    <row r="752" spans="1:12" ht="33" customHeight="1">
      <c r="A752" s="30"/>
      <c r="B752" s="31"/>
      <c r="C752" s="32"/>
      <c r="D752" s="11">
        <v>2019</v>
      </c>
      <c r="E752" s="24">
        <f>F752+G752+H752+I752</f>
        <v>254.6</v>
      </c>
      <c r="F752" s="12">
        <v>0</v>
      </c>
      <c r="G752" s="12">
        <v>0</v>
      </c>
      <c r="H752" s="24">
        <v>254.6</v>
      </c>
      <c r="I752" s="12">
        <v>0</v>
      </c>
      <c r="J752" s="32"/>
      <c r="K752" s="32"/>
      <c r="L752" s="32"/>
    </row>
    <row r="753" spans="1:12" ht="174" customHeight="1">
      <c r="A753" s="30"/>
      <c r="B753" s="31"/>
      <c r="C753" s="32"/>
      <c r="D753" s="11">
        <v>2020</v>
      </c>
      <c r="E753" s="24">
        <f>F753+G753+H753+I753</f>
        <v>227.3</v>
      </c>
      <c r="F753" s="12">
        <v>0</v>
      </c>
      <c r="G753" s="12">
        <v>0</v>
      </c>
      <c r="H753" s="24">
        <v>227.3</v>
      </c>
      <c r="I753" s="12">
        <v>0</v>
      </c>
      <c r="J753" s="32"/>
      <c r="K753" s="32"/>
      <c r="L753" s="32"/>
    </row>
    <row r="754" spans="1:12" ht="33" customHeight="1">
      <c r="A754" s="30" t="s">
        <v>349</v>
      </c>
      <c r="B754" s="31" t="s">
        <v>300</v>
      </c>
      <c r="C754" s="32" t="s">
        <v>133</v>
      </c>
      <c r="D754" s="10" t="s">
        <v>1</v>
      </c>
      <c r="E754" s="24">
        <f>E755+E756+E757</f>
        <v>1007.2</v>
      </c>
      <c r="F754" s="24">
        <f>F755+F756+F757</f>
        <v>0</v>
      </c>
      <c r="G754" s="24">
        <f>G755+G756+G757</f>
        <v>0</v>
      </c>
      <c r="H754" s="24">
        <f>H755+H756+H757</f>
        <v>1007.2</v>
      </c>
      <c r="I754" s="24">
        <f>I755+I756+I757</f>
        <v>0</v>
      </c>
      <c r="J754" s="32" t="s">
        <v>321</v>
      </c>
      <c r="K754" s="32" t="s">
        <v>296</v>
      </c>
      <c r="L754" s="32"/>
    </row>
    <row r="755" spans="1:12" ht="33" customHeight="1">
      <c r="A755" s="30"/>
      <c r="B755" s="31"/>
      <c r="C755" s="32"/>
      <c r="D755" s="11">
        <v>2018</v>
      </c>
      <c r="E755" s="24">
        <f>F755+G755+H755+I755</f>
        <v>525.3</v>
      </c>
      <c r="F755" s="12">
        <v>0</v>
      </c>
      <c r="G755" s="12">
        <v>0</v>
      </c>
      <c r="H755" s="24">
        <v>525.3</v>
      </c>
      <c r="I755" s="12">
        <v>0</v>
      </c>
      <c r="J755" s="32"/>
      <c r="K755" s="32"/>
      <c r="L755" s="32"/>
    </row>
    <row r="756" spans="1:12" ht="33" customHeight="1">
      <c r="A756" s="30"/>
      <c r="B756" s="31"/>
      <c r="C756" s="32"/>
      <c r="D756" s="11">
        <v>2019</v>
      </c>
      <c r="E756" s="24">
        <f>F756+G756+H756+I756</f>
        <v>254.6</v>
      </c>
      <c r="F756" s="12">
        <v>0</v>
      </c>
      <c r="G756" s="12">
        <v>0</v>
      </c>
      <c r="H756" s="24">
        <v>254.6</v>
      </c>
      <c r="I756" s="12">
        <v>0</v>
      </c>
      <c r="J756" s="32"/>
      <c r="K756" s="32"/>
      <c r="L756" s="32"/>
    </row>
    <row r="757" spans="1:12" ht="177" customHeight="1">
      <c r="A757" s="30"/>
      <c r="B757" s="31"/>
      <c r="C757" s="32"/>
      <c r="D757" s="11">
        <v>2020</v>
      </c>
      <c r="E757" s="24">
        <f>F757+G757+H757+I757</f>
        <v>227.3</v>
      </c>
      <c r="F757" s="12">
        <v>0</v>
      </c>
      <c r="G757" s="12">
        <v>0</v>
      </c>
      <c r="H757" s="24">
        <v>227.3</v>
      </c>
      <c r="I757" s="12">
        <v>0</v>
      </c>
      <c r="J757" s="32"/>
      <c r="K757" s="32"/>
      <c r="L757" s="32"/>
    </row>
    <row r="758" spans="1:12" ht="33" customHeight="1">
      <c r="A758" s="30" t="s">
        <v>350</v>
      </c>
      <c r="B758" s="31" t="s">
        <v>301</v>
      </c>
      <c r="C758" s="32" t="s">
        <v>112</v>
      </c>
      <c r="D758" s="10" t="s">
        <v>1</v>
      </c>
      <c r="E758" s="24">
        <f>E759+E760+E761</f>
        <v>1087.097</v>
      </c>
      <c r="F758" s="24">
        <f>F759+F760+F761</f>
        <v>0</v>
      </c>
      <c r="G758" s="24">
        <f>G759+G760+G761</f>
        <v>0</v>
      </c>
      <c r="H758" s="24">
        <f>H759+H760+H761</f>
        <v>1087.097</v>
      </c>
      <c r="I758" s="24">
        <f>I759+I760+I761</f>
        <v>0</v>
      </c>
      <c r="J758" s="32" t="s">
        <v>321</v>
      </c>
      <c r="K758" s="32" t="s">
        <v>296</v>
      </c>
      <c r="L758" s="32"/>
    </row>
    <row r="759" spans="1:12" ht="33" customHeight="1">
      <c r="A759" s="30"/>
      <c r="B759" s="31"/>
      <c r="C759" s="32"/>
      <c r="D759" s="11">
        <v>2018</v>
      </c>
      <c r="E759" s="24">
        <f>F759+G759+H759+I759</f>
        <v>605.297</v>
      </c>
      <c r="F759" s="12">
        <v>0</v>
      </c>
      <c r="G759" s="12">
        <v>0</v>
      </c>
      <c r="H759" s="24">
        <v>605.297</v>
      </c>
      <c r="I759" s="12">
        <v>0</v>
      </c>
      <c r="J759" s="32"/>
      <c r="K759" s="32"/>
      <c r="L759" s="32"/>
    </row>
    <row r="760" spans="1:12" ht="33" customHeight="1">
      <c r="A760" s="30"/>
      <c r="B760" s="31"/>
      <c r="C760" s="32"/>
      <c r="D760" s="11">
        <v>2019</v>
      </c>
      <c r="E760" s="24">
        <f>F760+G760+H760+I760</f>
        <v>254.5</v>
      </c>
      <c r="F760" s="12">
        <v>0</v>
      </c>
      <c r="G760" s="12">
        <v>0</v>
      </c>
      <c r="H760" s="24">
        <v>254.5</v>
      </c>
      <c r="I760" s="12">
        <v>0</v>
      </c>
      <c r="J760" s="32"/>
      <c r="K760" s="32"/>
      <c r="L760" s="32"/>
    </row>
    <row r="761" spans="1:12" ht="175.5" customHeight="1">
      <c r="A761" s="30"/>
      <c r="B761" s="31"/>
      <c r="C761" s="32"/>
      <c r="D761" s="11">
        <v>2020</v>
      </c>
      <c r="E761" s="24">
        <f>F761+G761+H761+I761</f>
        <v>227.3</v>
      </c>
      <c r="F761" s="12">
        <v>0</v>
      </c>
      <c r="G761" s="12">
        <v>0</v>
      </c>
      <c r="H761" s="24">
        <v>227.3</v>
      </c>
      <c r="I761" s="12">
        <v>0</v>
      </c>
      <c r="J761" s="32"/>
      <c r="K761" s="32"/>
      <c r="L761" s="32"/>
    </row>
    <row r="762" spans="1:12" ht="33" customHeight="1">
      <c r="A762" s="30" t="s">
        <v>351</v>
      </c>
      <c r="B762" s="31" t="s">
        <v>302</v>
      </c>
      <c r="C762" s="32" t="s">
        <v>121</v>
      </c>
      <c r="D762" s="10" t="s">
        <v>1</v>
      </c>
      <c r="E762" s="24">
        <f>E763+E764+E765</f>
        <v>783.2</v>
      </c>
      <c r="F762" s="24">
        <f>F763+F764+F765</f>
        <v>0</v>
      </c>
      <c r="G762" s="24">
        <f>G763+G764+G765</f>
        <v>0</v>
      </c>
      <c r="H762" s="24">
        <f>H763+H764+H765</f>
        <v>783.2</v>
      </c>
      <c r="I762" s="24">
        <f>I763+I764+I765</f>
        <v>0</v>
      </c>
      <c r="J762" s="32" t="s">
        <v>321</v>
      </c>
      <c r="K762" s="32" t="s">
        <v>296</v>
      </c>
      <c r="L762" s="32"/>
    </row>
    <row r="763" spans="1:12" ht="33" customHeight="1">
      <c r="A763" s="30"/>
      <c r="B763" s="31"/>
      <c r="C763" s="32"/>
      <c r="D763" s="11">
        <v>2018</v>
      </c>
      <c r="E763" s="24">
        <f>F763+G763+H763+I763</f>
        <v>301.5</v>
      </c>
      <c r="F763" s="12">
        <v>0</v>
      </c>
      <c r="G763" s="12">
        <v>0</v>
      </c>
      <c r="H763" s="24">
        <v>301.5</v>
      </c>
      <c r="I763" s="12">
        <v>0</v>
      </c>
      <c r="J763" s="32"/>
      <c r="K763" s="32"/>
      <c r="L763" s="32"/>
    </row>
    <row r="764" spans="1:12" ht="33" customHeight="1">
      <c r="A764" s="30"/>
      <c r="B764" s="31"/>
      <c r="C764" s="32"/>
      <c r="D764" s="11">
        <v>2019</v>
      </c>
      <c r="E764" s="24">
        <f>F764+G764+H764+I764</f>
        <v>254.5</v>
      </c>
      <c r="F764" s="12">
        <v>0</v>
      </c>
      <c r="G764" s="12">
        <v>0</v>
      </c>
      <c r="H764" s="24">
        <v>254.5</v>
      </c>
      <c r="I764" s="12">
        <v>0</v>
      </c>
      <c r="J764" s="32"/>
      <c r="K764" s="32"/>
      <c r="L764" s="32"/>
    </row>
    <row r="765" spans="1:12" ht="175.5" customHeight="1">
      <c r="A765" s="30"/>
      <c r="B765" s="31"/>
      <c r="C765" s="32"/>
      <c r="D765" s="11">
        <v>2020</v>
      </c>
      <c r="E765" s="24">
        <f>F765+G765+H765+I765</f>
        <v>227.2</v>
      </c>
      <c r="F765" s="12">
        <v>0</v>
      </c>
      <c r="G765" s="12">
        <v>0</v>
      </c>
      <c r="H765" s="24">
        <v>227.2</v>
      </c>
      <c r="I765" s="12">
        <v>0</v>
      </c>
      <c r="J765" s="32"/>
      <c r="K765" s="32"/>
      <c r="L765" s="32"/>
    </row>
    <row r="766" spans="1:12" ht="33" customHeight="1">
      <c r="A766" s="30" t="s">
        <v>352</v>
      </c>
      <c r="B766" s="31" t="s">
        <v>303</v>
      </c>
      <c r="C766" s="32" t="s">
        <v>199</v>
      </c>
      <c r="D766" s="10" t="s">
        <v>1</v>
      </c>
      <c r="E766" s="24">
        <f>E767+E768+E769</f>
        <v>842.4000000000001</v>
      </c>
      <c r="F766" s="24">
        <f>F767+F768+F769</f>
        <v>0</v>
      </c>
      <c r="G766" s="24">
        <f>G767+G768+G769</f>
        <v>0</v>
      </c>
      <c r="H766" s="24">
        <f>H767+H768+H769</f>
        <v>842.4000000000001</v>
      </c>
      <c r="I766" s="24">
        <f>I767+I768+I769</f>
        <v>0</v>
      </c>
      <c r="J766" s="32" t="s">
        <v>321</v>
      </c>
      <c r="K766" s="32" t="s">
        <v>296</v>
      </c>
      <c r="L766" s="32"/>
    </row>
    <row r="767" spans="1:12" ht="33" customHeight="1">
      <c r="A767" s="30"/>
      <c r="B767" s="31"/>
      <c r="C767" s="32"/>
      <c r="D767" s="11">
        <v>2018</v>
      </c>
      <c r="E767" s="24">
        <f>F767+G767+H767+I767</f>
        <v>360.6</v>
      </c>
      <c r="F767" s="12">
        <v>0</v>
      </c>
      <c r="G767" s="12">
        <v>0</v>
      </c>
      <c r="H767" s="24">
        <v>360.6</v>
      </c>
      <c r="I767" s="12">
        <v>0</v>
      </c>
      <c r="J767" s="32"/>
      <c r="K767" s="32"/>
      <c r="L767" s="32"/>
    </row>
    <row r="768" spans="1:12" ht="33" customHeight="1">
      <c r="A768" s="30"/>
      <c r="B768" s="31"/>
      <c r="C768" s="32"/>
      <c r="D768" s="11">
        <v>2019</v>
      </c>
      <c r="E768" s="24">
        <f>F768+G768+H768+I768</f>
        <v>254.5</v>
      </c>
      <c r="F768" s="12">
        <v>0</v>
      </c>
      <c r="G768" s="12">
        <v>0</v>
      </c>
      <c r="H768" s="24">
        <v>254.5</v>
      </c>
      <c r="I768" s="12">
        <v>0</v>
      </c>
      <c r="J768" s="32"/>
      <c r="K768" s="32"/>
      <c r="L768" s="32"/>
    </row>
    <row r="769" spans="1:12" ht="174" customHeight="1">
      <c r="A769" s="30"/>
      <c r="B769" s="31"/>
      <c r="C769" s="32"/>
      <c r="D769" s="11">
        <v>2020</v>
      </c>
      <c r="E769" s="24">
        <f>F769+G769+H769+I769</f>
        <v>227.3</v>
      </c>
      <c r="F769" s="12">
        <v>0</v>
      </c>
      <c r="G769" s="12">
        <v>0</v>
      </c>
      <c r="H769" s="24">
        <v>227.3</v>
      </c>
      <c r="I769" s="12">
        <v>0</v>
      </c>
      <c r="J769" s="32"/>
      <c r="K769" s="32"/>
      <c r="L769" s="32"/>
    </row>
    <row r="770" spans="1:12" ht="33" customHeight="1">
      <c r="A770" s="30" t="s">
        <v>353</v>
      </c>
      <c r="B770" s="31" t="s">
        <v>304</v>
      </c>
      <c r="C770" s="32" t="s">
        <v>193</v>
      </c>
      <c r="D770" s="10" t="s">
        <v>1</v>
      </c>
      <c r="E770" s="24">
        <f>E771+E772+E773</f>
        <v>849.8</v>
      </c>
      <c r="F770" s="24">
        <f>F771+F772+F773</f>
        <v>0</v>
      </c>
      <c r="G770" s="24">
        <f>G771+G772+G773</f>
        <v>0</v>
      </c>
      <c r="H770" s="24">
        <f>H771+H772+H773</f>
        <v>849.8</v>
      </c>
      <c r="I770" s="24">
        <f>I771+I772+I773</f>
        <v>0</v>
      </c>
      <c r="J770" s="32" t="s">
        <v>321</v>
      </c>
      <c r="K770" s="32" t="s">
        <v>296</v>
      </c>
      <c r="L770" s="32"/>
    </row>
    <row r="771" spans="1:12" ht="33" customHeight="1">
      <c r="A771" s="30"/>
      <c r="B771" s="31"/>
      <c r="C771" s="32"/>
      <c r="D771" s="11">
        <v>2018</v>
      </c>
      <c r="E771" s="24">
        <f>F771+G771+H771+I771</f>
        <v>368.1</v>
      </c>
      <c r="F771" s="12">
        <v>0</v>
      </c>
      <c r="G771" s="12">
        <v>0</v>
      </c>
      <c r="H771" s="24">
        <v>368.1</v>
      </c>
      <c r="I771" s="12">
        <v>0</v>
      </c>
      <c r="J771" s="32"/>
      <c r="K771" s="32"/>
      <c r="L771" s="32"/>
    </row>
    <row r="772" spans="1:12" ht="33" customHeight="1">
      <c r="A772" s="30"/>
      <c r="B772" s="31"/>
      <c r="C772" s="32"/>
      <c r="D772" s="11">
        <v>2019</v>
      </c>
      <c r="E772" s="24">
        <f>F772+G772+H772+I772</f>
        <v>254.5</v>
      </c>
      <c r="F772" s="12">
        <v>0</v>
      </c>
      <c r="G772" s="12">
        <v>0</v>
      </c>
      <c r="H772" s="24">
        <v>254.5</v>
      </c>
      <c r="I772" s="12">
        <v>0</v>
      </c>
      <c r="J772" s="32"/>
      <c r="K772" s="32"/>
      <c r="L772" s="32"/>
    </row>
    <row r="773" spans="1:12" ht="175.5" customHeight="1">
      <c r="A773" s="30"/>
      <c r="B773" s="31"/>
      <c r="C773" s="32"/>
      <c r="D773" s="11">
        <v>2020</v>
      </c>
      <c r="E773" s="24">
        <f>F773+G773+H773+I773</f>
        <v>227.2</v>
      </c>
      <c r="F773" s="12">
        <v>0</v>
      </c>
      <c r="G773" s="12">
        <v>0</v>
      </c>
      <c r="H773" s="24">
        <v>227.2</v>
      </c>
      <c r="I773" s="12">
        <v>0</v>
      </c>
      <c r="J773" s="32"/>
      <c r="K773" s="32"/>
      <c r="L773" s="32"/>
    </row>
    <row r="774" spans="1:12" ht="33" customHeight="1">
      <c r="A774" s="30" t="s">
        <v>354</v>
      </c>
      <c r="B774" s="31" t="s">
        <v>305</v>
      </c>
      <c r="C774" s="32" t="s">
        <v>127</v>
      </c>
      <c r="D774" s="10" t="s">
        <v>1</v>
      </c>
      <c r="E774" s="24">
        <f>E775+E776+E777</f>
        <v>706.9000000000001</v>
      </c>
      <c r="F774" s="24">
        <f>F775+F776+F777</f>
        <v>0</v>
      </c>
      <c r="G774" s="24">
        <f>G775+G776+G777</f>
        <v>0</v>
      </c>
      <c r="H774" s="24">
        <f>H775+H776+H777</f>
        <v>706.9000000000001</v>
      </c>
      <c r="I774" s="24">
        <f>I775+I776+I777</f>
        <v>0</v>
      </c>
      <c r="J774" s="32" t="s">
        <v>321</v>
      </c>
      <c r="K774" s="32" t="s">
        <v>296</v>
      </c>
      <c r="L774" s="32"/>
    </row>
    <row r="775" spans="1:12" ht="33" customHeight="1">
      <c r="A775" s="30"/>
      <c r="B775" s="31"/>
      <c r="C775" s="32"/>
      <c r="D775" s="11">
        <v>2018</v>
      </c>
      <c r="E775" s="24">
        <f>F775+G775+H775+I775</f>
        <v>225.1</v>
      </c>
      <c r="F775" s="12">
        <v>0</v>
      </c>
      <c r="G775" s="12">
        <v>0</v>
      </c>
      <c r="H775" s="24">
        <v>225.1</v>
      </c>
      <c r="I775" s="12">
        <v>0</v>
      </c>
      <c r="J775" s="32"/>
      <c r="K775" s="32"/>
      <c r="L775" s="32"/>
    </row>
    <row r="776" spans="1:12" ht="33" customHeight="1">
      <c r="A776" s="30"/>
      <c r="B776" s="31"/>
      <c r="C776" s="32"/>
      <c r="D776" s="11">
        <v>2019</v>
      </c>
      <c r="E776" s="24">
        <f>F776+G776+H776+I776</f>
        <v>254.5</v>
      </c>
      <c r="F776" s="12">
        <v>0</v>
      </c>
      <c r="G776" s="12">
        <v>0</v>
      </c>
      <c r="H776" s="24">
        <v>254.5</v>
      </c>
      <c r="I776" s="12">
        <v>0</v>
      </c>
      <c r="J776" s="32"/>
      <c r="K776" s="32"/>
      <c r="L776" s="32"/>
    </row>
    <row r="777" spans="1:12" ht="177" customHeight="1">
      <c r="A777" s="30"/>
      <c r="B777" s="31"/>
      <c r="C777" s="32"/>
      <c r="D777" s="11">
        <v>2020</v>
      </c>
      <c r="E777" s="24">
        <f>F777+G777+H777+I777</f>
        <v>227.3</v>
      </c>
      <c r="F777" s="12">
        <v>0</v>
      </c>
      <c r="G777" s="12">
        <v>0</v>
      </c>
      <c r="H777" s="24">
        <v>227.3</v>
      </c>
      <c r="I777" s="12">
        <v>0</v>
      </c>
      <c r="J777" s="32"/>
      <c r="K777" s="32"/>
      <c r="L777" s="32"/>
    </row>
    <row r="778" spans="1:12" ht="37.5" customHeight="1">
      <c r="A778" s="30" t="s">
        <v>355</v>
      </c>
      <c r="B778" s="31" t="s">
        <v>306</v>
      </c>
      <c r="C778" s="32" t="s">
        <v>145</v>
      </c>
      <c r="D778" s="10" t="s">
        <v>1</v>
      </c>
      <c r="E778" s="24">
        <f>E779+E780+E781</f>
        <v>727.5</v>
      </c>
      <c r="F778" s="24">
        <f>F779+F780+F781</f>
        <v>0</v>
      </c>
      <c r="G778" s="24">
        <f>G779+G780+G781</f>
        <v>0</v>
      </c>
      <c r="H778" s="24">
        <f>H779+H780+H781</f>
        <v>727.5</v>
      </c>
      <c r="I778" s="24">
        <f>I779+I780+I781</f>
        <v>0</v>
      </c>
      <c r="J778" s="32" t="s">
        <v>321</v>
      </c>
      <c r="K778" s="32" t="s">
        <v>296</v>
      </c>
      <c r="L778" s="32"/>
    </row>
    <row r="779" spans="1:12" ht="33" customHeight="1">
      <c r="A779" s="30"/>
      <c r="B779" s="31"/>
      <c r="C779" s="32"/>
      <c r="D779" s="11">
        <v>2018</v>
      </c>
      <c r="E779" s="24">
        <f>F779+G779+H779+I779</f>
        <v>245.6</v>
      </c>
      <c r="F779" s="12">
        <v>0</v>
      </c>
      <c r="G779" s="12">
        <v>0</v>
      </c>
      <c r="H779" s="24">
        <v>245.6</v>
      </c>
      <c r="I779" s="12">
        <v>0</v>
      </c>
      <c r="J779" s="32"/>
      <c r="K779" s="32"/>
      <c r="L779" s="32"/>
    </row>
    <row r="780" spans="1:12" ht="33" customHeight="1">
      <c r="A780" s="30"/>
      <c r="B780" s="31"/>
      <c r="C780" s="32"/>
      <c r="D780" s="11">
        <v>2019</v>
      </c>
      <c r="E780" s="24">
        <f>F780+G780+H780+I780</f>
        <v>254.6</v>
      </c>
      <c r="F780" s="12">
        <v>0</v>
      </c>
      <c r="G780" s="12">
        <v>0</v>
      </c>
      <c r="H780" s="24">
        <v>254.6</v>
      </c>
      <c r="I780" s="12">
        <v>0</v>
      </c>
      <c r="J780" s="32"/>
      <c r="K780" s="32"/>
      <c r="L780" s="32"/>
    </row>
    <row r="781" spans="1:12" ht="166.5" customHeight="1">
      <c r="A781" s="30"/>
      <c r="B781" s="31"/>
      <c r="C781" s="32"/>
      <c r="D781" s="11">
        <v>2020</v>
      </c>
      <c r="E781" s="24">
        <f>F781+G781+H781+I781</f>
        <v>227.3</v>
      </c>
      <c r="F781" s="12">
        <v>0</v>
      </c>
      <c r="G781" s="12">
        <v>0</v>
      </c>
      <c r="H781" s="24">
        <v>227.3</v>
      </c>
      <c r="I781" s="12">
        <v>0</v>
      </c>
      <c r="J781" s="32"/>
      <c r="K781" s="32"/>
      <c r="L781" s="32"/>
    </row>
    <row r="782" spans="1:12" ht="33" customHeight="1">
      <c r="A782" s="30" t="s">
        <v>356</v>
      </c>
      <c r="B782" s="31" t="s">
        <v>307</v>
      </c>
      <c r="C782" s="32" t="s">
        <v>196</v>
      </c>
      <c r="D782" s="10" t="s">
        <v>1</v>
      </c>
      <c r="E782" s="24">
        <f>E783+E784+E785</f>
        <v>820.8</v>
      </c>
      <c r="F782" s="24">
        <f>F783+F784+F785</f>
        <v>0</v>
      </c>
      <c r="G782" s="24">
        <f>G783+G784+G785</f>
        <v>0</v>
      </c>
      <c r="H782" s="24">
        <f>H783+H784+H785</f>
        <v>820.8</v>
      </c>
      <c r="I782" s="24">
        <f>I783+I784+I785</f>
        <v>0</v>
      </c>
      <c r="J782" s="32" t="s">
        <v>321</v>
      </c>
      <c r="K782" s="32" t="s">
        <v>296</v>
      </c>
      <c r="L782" s="32"/>
    </row>
    <row r="783" spans="1:12" ht="33" customHeight="1">
      <c r="A783" s="30"/>
      <c r="B783" s="31"/>
      <c r="C783" s="32"/>
      <c r="D783" s="11">
        <v>2018</v>
      </c>
      <c r="E783" s="24">
        <f>F783+G783+H783+I783</f>
        <v>339.1</v>
      </c>
      <c r="F783" s="12">
        <v>0</v>
      </c>
      <c r="G783" s="12">
        <v>0</v>
      </c>
      <c r="H783" s="24">
        <v>339.1</v>
      </c>
      <c r="I783" s="12">
        <v>0</v>
      </c>
      <c r="J783" s="32"/>
      <c r="K783" s="32"/>
      <c r="L783" s="32"/>
    </row>
    <row r="784" spans="1:12" ht="33" customHeight="1">
      <c r="A784" s="30"/>
      <c r="B784" s="31"/>
      <c r="C784" s="32"/>
      <c r="D784" s="11">
        <v>2019</v>
      </c>
      <c r="E784" s="24">
        <f>F784+G784+H784+I784</f>
        <v>254.5</v>
      </c>
      <c r="F784" s="12">
        <v>0</v>
      </c>
      <c r="G784" s="12">
        <v>0</v>
      </c>
      <c r="H784" s="24">
        <v>254.5</v>
      </c>
      <c r="I784" s="12">
        <v>0</v>
      </c>
      <c r="J784" s="32"/>
      <c r="K784" s="32"/>
      <c r="L784" s="32"/>
    </row>
    <row r="785" spans="1:12" ht="181.5" customHeight="1">
      <c r="A785" s="30"/>
      <c r="B785" s="31"/>
      <c r="C785" s="32"/>
      <c r="D785" s="11">
        <v>2020</v>
      </c>
      <c r="E785" s="24">
        <f>F785+G785+H785+I785</f>
        <v>227.2</v>
      </c>
      <c r="F785" s="12">
        <v>0</v>
      </c>
      <c r="G785" s="12">
        <v>0</v>
      </c>
      <c r="H785" s="24">
        <v>227.2</v>
      </c>
      <c r="I785" s="12">
        <v>0</v>
      </c>
      <c r="J785" s="32"/>
      <c r="K785" s="32"/>
      <c r="L785" s="32"/>
    </row>
    <row r="786" spans="1:12" ht="33" customHeight="1">
      <c r="A786" s="30" t="s">
        <v>357</v>
      </c>
      <c r="B786" s="31" t="s">
        <v>308</v>
      </c>
      <c r="C786" s="32" t="s">
        <v>188</v>
      </c>
      <c r="D786" s="10" t="s">
        <v>1</v>
      </c>
      <c r="E786" s="24">
        <f>E787+E788+E789</f>
        <v>747</v>
      </c>
      <c r="F786" s="24">
        <f>F787+F788+F789</f>
        <v>0</v>
      </c>
      <c r="G786" s="24">
        <f>G787+G788+G789</f>
        <v>0</v>
      </c>
      <c r="H786" s="24">
        <f>H787+H788+H789</f>
        <v>747</v>
      </c>
      <c r="I786" s="24">
        <f>I787+I788+I789</f>
        <v>0</v>
      </c>
      <c r="J786" s="32" t="s">
        <v>321</v>
      </c>
      <c r="K786" s="32" t="s">
        <v>296</v>
      </c>
      <c r="L786" s="32"/>
    </row>
    <row r="787" spans="1:12" ht="33" customHeight="1">
      <c r="A787" s="30"/>
      <c r="B787" s="31"/>
      <c r="C787" s="32"/>
      <c r="D787" s="11">
        <v>2018</v>
      </c>
      <c r="E787" s="24">
        <f>F787+G787+H787+I787</f>
        <v>265.1</v>
      </c>
      <c r="F787" s="12">
        <v>0</v>
      </c>
      <c r="G787" s="12">
        <v>0</v>
      </c>
      <c r="H787" s="24">
        <v>265.1</v>
      </c>
      <c r="I787" s="12">
        <v>0</v>
      </c>
      <c r="J787" s="32"/>
      <c r="K787" s="32"/>
      <c r="L787" s="32"/>
    </row>
    <row r="788" spans="1:12" ht="33" customHeight="1">
      <c r="A788" s="30"/>
      <c r="B788" s="31"/>
      <c r="C788" s="32"/>
      <c r="D788" s="11">
        <v>2019</v>
      </c>
      <c r="E788" s="24">
        <f>F788+G788+H788+I788</f>
        <v>254.6</v>
      </c>
      <c r="F788" s="12">
        <v>0</v>
      </c>
      <c r="G788" s="12">
        <v>0</v>
      </c>
      <c r="H788" s="24">
        <v>254.6</v>
      </c>
      <c r="I788" s="12">
        <v>0</v>
      </c>
      <c r="J788" s="32"/>
      <c r="K788" s="32"/>
      <c r="L788" s="32"/>
    </row>
    <row r="789" spans="1:12" ht="174" customHeight="1">
      <c r="A789" s="30"/>
      <c r="B789" s="31"/>
      <c r="C789" s="32"/>
      <c r="D789" s="11">
        <v>2020</v>
      </c>
      <c r="E789" s="24">
        <f>F789+G789+H789+I789</f>
        <v>227.3</v>
      </c>
      <c r="F789" s="12">
        <v>0</v>
      </c>
      <c r="G789" s="12">
        <v>0</v>
      </c>
      <c r="H789" s="24">
        <v>227.3</v>
      </c>
      <c r="I789" s="12">
        <v>0</v>
      </c>
      <c r="J789" s="32"/>
      <c r="K789" s="32"/>
      <c r="L789" s="32"/>
    </row>
    <row r="790" spans="1:12" ht="33" customHeight="1">
      <c r="A790" s="30" t="s">
        <v>358</v>
      </c>
      <c r="B790" s="45" t="s">
        <v>309</v>
      </c>
      <c r="C790" s="46"/>
      <c r="D790" s="8" t="s">
        <v>1</v>
      </c>
      <c r="E790" s="7">
        <f>E791+E792+E793</f>
        <v>6816.2</v>
      </c>
      <c r="F790" s="7">
        <f>F791+F792+F793</f>
        <v>0</v>
      </c>
      <c r="G790" s="7">
        <f>G791+G792+G793</f>
        <v>0</v>
      </c>
      <c r="H790" s="7">
        <f>H791+H792+H793</f>
        <v>6816.2</v>
      </c>
      <c r="I790" s="7">
        <f>I791+I792+I793</f>
        <v>0</v>
      </c>
      <c r="J790" s="32"/>
      <c r="K790" s="32"/>
      <c r="L790" s="37"/>
    </row>
    <row r="791" spans="1:12" ht="33" customHeight="1">
      <c r="A791" s="30"/>
      <c r="B791" s="47"/>
      <c r="C791" s="48"/>
      <c r="D791" s="5">
        <v>2018</v>
      </c>
      <c r="E791" s="7">
        <f>E795+E799+E803+E807+E811+E815+E819+E823+E827+E831+E835</f>
        <v>4316.2</v>
      </c>
      <c r="F791" s="7">
        <f>F792+F794</f>
        <v>0</v>
      </c>
      <c r="G791" s="7">
        <v>0</v>
      </c>
      <c r="H791" s="7">
        <f>H795+H799+H803+H807+H811+H815+H819+H823+H827+H831+H835</f>
        <v>4316.2</v>
      </c>
      <c r="I791" s="7">
        <f>I792+I794</f>
        <v>0</v>
      </c>
      <c r="J791" s="32"/>
      <c r="K791" s="32"/>
      <c r="L791" s="37"/>
    </row>
    <row r="792" spans="1:12" ht="33" customHeight="1">
      <c r="A792" s="30"/>
      <c r="B792" s="47"/>
      <c r="C792" s="48"/>
      <c r="D792" s="5">
        <v>2019</v>
      </c>
      <c r="E792" s="7">
        <f>E796+E800+E804+E808+E812+E816+E820+E824+E828+E832+E836</f>
        <v>1300.0000000000002</v>
      </c>
      <c r="F792" s="7">
        <f>F793+F795</f>
        <v>0</v>
      </c>
      <c r="G792" s="7">
        <v>0</v>
      </c>
      <c r="H792" s="7">
        <f>H796+H800+H804+H808+H812+H816+H820+H824+H828+H832+H836</f>
        <v>1300.0000000000002</v>
      </c>
      <c r="I792" s="7">
        <f>I793+I795</f>
        <v>0</v>
      </c>
      <c r="J792" s="32"/>
      <c r="K792" s="32"/>
      <c r="L792" s="37"/>
    </row>
    <row r="793" spans="1:12" ht="33" customHeight="1">
      <c r="A793" s="30"/>
      <c r="B793" s="49"/>
      <c r="C793" s="50"/>
      <c r="D793" s="5">
        <v>2020</v>
      </c>
      <c r="E793" s="7">
        <f>E797+E801+E805+E809+E813+E817+E821+E825+E829+E833+E837</f>
        <v>1200</v>
      </c>
      <c r="F793" s="7">
        <f>F794+F796</f>
        <v>0</v>
      </c>
      <c r="G793" s="7">
        <v>0</v>
      </c>
      <c r="H793" s="7">
        <f>H797+H801+H805+H809+H813+H817+H821+H825+H829+H833+H837</f>
        <v>1200</v>
      </c>
      <c r="I793" s="7">
        <f>I794+I796</f>
        <v>0</v>
      </c>
      <c r="J793" s="32"/>
      <c r="K793" s="32"/>
      <c r="L793" s="37"/>
    </row>
    <row r="794" spans="1:12" ht="33" customHeight="1">
      <c r="A794" s="30" t="s">
        <v>359</v>
      </c>
      <c r="B794" s="31" t="s">
        <v>310</v>
      </c>
      <c r="C794" s="32" t="s">
        <v>298</v>
      </c>
      <c r="D794" s="10" t="s">
        <v>1</v>
      </c>
      <c r="E794" s="24">
        <f>E795+E796+E797</f>
        <v>411.1</v>
      </c>
      <c r="F794" s="24">
        <f>F795+F796+F797</f>
        <v>0</v>
      </c>
      <c r="G794" s="24">
        <f>G795+G796+G797</f>
        <v>0</v>
      </c>
      <c r="H794" s="24">
        <f>H795+H796+H797</f>
        <v>411.1</v>
      </c>
      <c r="I794" s="24">
        <f>I795+I796+I797</f>
        <v>0</v>
      </c>
      <c r="J794" s="32" t="s">
        <v>321</v>
      </c>
      <c r="K794" s="32" t="s">
        <v>296</v>
      </c>
      <c r="L794" s="32"/>
    </row>
    <row r="795" spans="1:12" ht="33" customHeight="1">
      <c r="A795" s="30"/>
      <c r="B795" s="31"/>
      <c r="C795" s="32"/>
      <c r="D795" s="11">
        <v>2018</v>
      </c>
      <c r="E795" s="24">
        <f>F795+G795+H795+I795</f>
        <v>184</v>
      </c>
      <c r="F795" s="12">
        <v>0</v>
      </c>
      <c r="G795" s="12">
        <v>0</v>
      </c>
      <c r="H795" s="24">
        <v>184</v>
      </c>
      <c r="I795" s="12">
        <v>0</v>
      </c>
      <c r="J795" s="32"/>
      <c r="K795" s="32"/>
      <c r="L795" s="32"/>
    </row>
    <row r="796" spans="1:12" ht="33" customHeight="1">
      <c r="A796" s="30"/>
      <c r="B796" s="31"/>
      <c r="C796" s="32"/>
      <c r="D796" s="11">
        <v>2019</v>
      </c>
      <c r="E796" s="24">
        <f>F796+G796+H796+I796</f>
        <v>118.1</v>
      </c>
      <c r="F796" s="12">
        <v>0</v>
      </c>
      <c r="G796" s="12">
        <v>0</v>
      </c>
      <c r="H796" s="24">
        <v>118.1</v>
      </c>
      <c r="I796" s="12">
        <v>0</v>
      </c>
      <c r="J796" s="32"/>
      <c r="K796" s="32"/>
      <c r="L796" s="32"/>
    </row>
    <row r="797" spans="1:12" ht="174" customHeight="1">
      <c r="A797" s="30"/>
      <c r="B797" s="31"/>
      <c r="C797" s="32"/>
      <c r="D797" s="11">
        <v>2020</v>
      </c>
      <c r="E797" s="24">
        <f>F797+G797+H797+I797</f>
        <v>109</v>
      </c>
      <c r="F797" s="12">
        <v>0</v>
      </c>
      <c r="G797" s="12">
        <v>0</v>
      </c>
      <c r="H797" s="24">
        <v>109</v>
      </c>
      <c r="I797" s="12">
        <v>0</v>
      </c>
      <c r="J797" s="32"/>
      <c r="K797" s="32"/>
      <c r="L797" s="32"/>
    </row>
    <row r="798" spans="1:12" ht="33" customHeight="1">
      <c r="A798" s="30" t="s">
        <v>360</v>
      </c>
      <c r="B798" s="31" t="s">
        <v>311</v>
      </c>
      <c r="C798" s="32" t="s">
        <v>117</v>
      </c>
      <c r="D798" s="10" t="s">
        <v>1</v>
      </c>
      <c r="E798" s="24">
        <f>E799+E800+E801</f>
        <v>501.70000000000005</v>
      </c>
      <c r="F798" s="24">
        <f>F799+F800+F801</f>
        <v>0</v>
      </c>
      <c r="G798" s="24">
        <f>G799+G800+G801</f>
        <v>0</v>
      </c>
      <c r="H798" s="24">
        <f>H799+H800+H801</f>
        <v>501.70000000000005</v>
      </c>
      <c r="I798" s="24">
        <f>I799+I800+I801</f>
        <v>0</v>
      </c>
      <c r="J798" s="32" t="s">
        <v>321</v>
      </c>
      <c r="K798" s="32" t="s">
        <v>296</v>
      </c>
      <c r="L798" s="32"/>
    </row>
    <row r="799" spans="1:12" ht="33" customHeight="1">
      <c r="A799" s="30"/>
      <c r="B799" s="31"/>
      <c r="C799" s="32"/>
      <c r="D799" s="11">
        <v>2018</v>
      </c>
      <c r="E799" s="24">
        <f>F799+G799+H799+I799</f>
        <v>274.5</v>
      </c>
      <c r="F799" s="12">
        <v>0</v>
      </c>
      <c r="G799" s="12">
        <v>0</v>
      </c>
      <c r="H799" s="24">
        <v>274.5</v>
      </c>
      <c r="I799" s="12">
        <v>0</v>
      </c>
      <c r="J799" s="32"/>
      <c r="K799" s="32"/>
      <c r="L799" s="32"/>
    </row>
    <row r="800" spans="1:12" ht="33" customHeight="1">
      <c r="A800" s="30"/>
      <c r="B800" s="31"/>
      <c r="C800" s="32"/>
      <c r="D800" s="11">
        <v>2019</v>
      </c>
      <c r="E800" s="24">
        <f>F800+G800+H800+I800</f>
        <v>118.1</v>
      </c>
      <c r="F800" s="12">
        <v>0</v>
      </c>
      <c r="G800" s="12">
        <v>0</v>
      </c>
      <c r="H800" s="24">
        <v>118.1</v>
      </c>
      <c r="I800" s="12">
        <v>0</v>
      </c>
      <c r="J800" s="32"/>
      <c r="K800" s="32"/>
      <c r="L800" s="32"/>
    </row>
    <row r="801" spans="1:12" ht="171" customHeight="1">
      <c r="A801" s="30"/>
      <c r="B801" s="31"/>
      <c r="C801" s="32"/>
      <c r="D801" s="11">
        <v>2020</v>
      </c>
      <c r="E801" s="24">
        <f>F801+G801+H801+I801</f>
        <v>109.1</v>
      </c>
      <c r="F801" s="12">
        <v>0</v>
      </c>
      <c r="G801" s="12">
        <v>0</v>
      </c>
      <c r="H801" s="24">
        <v>109.1</v>
      </c>
      <c r="I801" s="12">
        <v>0</v>
      </c>
      <c r="J801" s="32"/>
      <c r="K801" s="32"/>
      <c r="L801" s="32"/>
    </row>
    <row r="802" spans="1:12" ht="33" customHeight="1">
      <c r="A802" s="30" t="s">
        <v>361</v>
      </c>
      <c r="B802" s="31" t="s">
        <v>312</v>
      </c>
      <c r="C802" s="32" t="s">
        <v>133</v>
      </c>
      <c r="D802" s="10" t="s">
        <v>1</v>
      </c>
      <c r="E802" s="24">
        <f>E803+E804+E805</f>
        <v>638.3000000000001</v>
      </c>
      <c r="F802" s="24">
        <f>F803+F804+F805</f>
        <v>0</v>
      </c>
      <c r="G802" s="24">
        <f>G803+G804+G805</f>
        <v>0</v>
      </c>
      <c r="H802" s="24">
        <f>H803+H804+H805</f>
        <v>638.3000000000001</v>
      </c>
      <c r="I802" s="24">
        <f>I803+I804+I805</f>
        <v>0</v>
      </c>
      <c r="J802" s="32" t="s">
        <v>321</v>
      </c>
      <c r="K802" s="32" t="s">
        <v>296</v>
      </c>
      <c r="L802" s="32"/>
    </row>
    <row r="803" spans="1:12" ht="33" customHeight="1">
      <c r="A803" s="30"/>
      <c r="B803" s="31"/>
      <c r="C803" s="32"/>
      <c r="D803" s="11">
        <v>2018</v>
      </c>
      <c r="E803" s="24">
        <f>F803+G803+H803+I803</f>
        <v>411</v>
      </c>
      <c r="F803" s="12">
        <v>0</v>
      </c>
      <c r="G803" s="12">
        <v>0</v>
      </c>
      <c r="H803" s="24">
        <v>411</v>
      </c>
      <c r="I803" s="12">
        <v>0</v>
      </c>
      <c r="J803" s="32"/>
      <c r="K803" s="32"/>
      <c r="L803" s="32"/>
    </row>
    <row r="804" spans="1:12" ht="33" customHeight="1">
      <c r="A804" s="30"/>
      <c r="B804" s="31"/>
      <c r="C804" s="32"/>
      <c r="D804" s="11">
        <v>2019</v>
      </c>
      <c r="E804" s="24">
        <f>F804+G804+H804+I804</f>
        <v>118.2</v>
      </c>
      <c r="F804" s="12">
        <v>0</v>
      </c>
      <c r="G804" s="12">
        <v>0</v>
      </c>
      <c r="H804" s="24">
        <v>118.2</v>
      </c>
      <c r="I804" s="12">
        <v>0</v>
      </c>
      <c r="J804" s="32"/>
      <c r="K804" s="32"/>
      <c r="L804" s="32"/>
    </row>
    <row r="805" spans="1:12" ht="177" customHeight="1">
      <c r="A805" s="30"/>
      <c r="B805" s="31"/>
      <c r="C805" s="32"/>
      <c r="D805" s="11">
        <v>2020</v>
      </c>
      <c r="E805" s="24">
        <f>F805+G805+H805+I805</f>
        <v>109.1</v>
      </c>
      <c r="F805" s="12">
        <v>0</v>
      </c>
      <c r="G805" s="12">
        <v>0</v>
      </c>
      <c r="H805" s="24">
        <v>109.1</v>
      </c>
      <c r="I805" s="12">
        <v>0</v>
      </c>
      <c r="J805" s="32"/>
      <c r="K805" s="32"/>
      <c r="L805" s="32"/>
    </row>
    <row r="806" spans="1:12" ht="33" customHeight="1">
      <c r="A806" s="30" t="s">
        <v>362</v>
      </c>
      <c r="B806" s="31" t="s">
        <v>313</v>
      </c>
      <c r="C806" s="32" t="s">
        <v>112</v>
      </c>
      <c r="D806" s="10" t="s">
        <v>1</v>
      </c>
      <c r="E806" s="24">
        <f>E807+E808+E809</f>
        <v>776.1</v>
      </c>
      <c r="F806" s="24">
        <f>F807+F808+F809</f>
        <v>0</v>
      </c>
      <c r="G806" s="24">
        <f>G807+G808+G809</f>
        <v>0</v>
      </c>
      <c r="H806" s="24">
        <f>H807+H808+H809</f>
        <v>776.1</v>
      </c>
      <c r="I806" s="24">
        <f>I807+I808+I809</f>
        <v>0</v>
      </c>
      <c r="J806" s="32" t="s">
        <v>321</v>
      </c>
      <c r="K806" s="32" t="s">
        <v>296</v>
      </c>
      <c r="L806" s="32"/>
    </row>
    <row r="807" spans="1:12" ht="33" customHeight="1">
      <c r="A807" s="30"/>
      <c r="B807" s="31"/>
      <c r="C807" s="32"/>
      <c r="D807" s="11">
        <v>2018</v>
      </c>
      <c r="E807" s="24">
        <f>F807+G807+H807+I807</f>
        <v>548.8</v>
      </c>
      <c r="F807" s="12">
        <v>0</v>
      </c>
      <c r="G807" s="12">
        <v>0</v>
      </c>
      <c r="H807" s="24">
        <v>548.8</v>
      </c>
      <c r="I807" s="12">
        <v>0</v>
      </c>
      <c r="J807" s="32"/>
      <c r="K807" s="32"/>
      <c r="L807" s="32"/>
    </row>
    <row r="808" spans="1:12" ht="33" customHeight="1">
      <c r="A808" s="30"/>
      <c r="B808" s="31"/>
      <c r="C808" s="32"/>
      <c r="D808" s="11">
        <v>2019</v>
      </c>
      <c r="E808" s="24">
        <f>F808+G808+H808+I808</f>
        <v>118.2</v>
      </c>
      <c r="F808" s="12">
        <v>0</v>
      </c>
      <c r="G808" s="12">
        <v>0</v>
      </c>
      <c r="H808" s="24">
        <v>118.2</v>
      </c>
      <c r="I808" s="12">
        <v>0</v>
      </c>
      <c r="J808" s="32"/>
      <c r="K808" s="32"/>
      <c r="L808" s="32"/>
    </row>
    <row r="809" spans="1:12" ht="178.5" customHeight="1">
      <c r="A809" s="30"/>
      <c r="B809" s="31"/>
      <c r="C809" s="32"/>
      <c r="D809" s="11">
        <v>2020</v>
      </c>
      <c r="E809" s="24">
        <f>F809+G809+H809+I809</f>
        <v>109.1</v>
      </c>
      <c r="F809" s="12">
        <v>0</v>
      </c>
      <c r="G809" s="12">
        <v>0</v>
      </c>
      <c r="H809" s="24">
        <v>109.1</v>
      </c>
      <c r="I809" s="12">
        <v>0</v>
      </c>
      <c r="J809" s="32"/>
      <c r="K809" s="32"/>
      <c r="L809" s="32"/>
    </row>
    <row r="810" spans="1:12" ht="33" customHeight="1">
      <c r="A810" s="30" t="s">
        <v>363</v>
      </c>
      <c r="B810" s="31" t="s">
        <v>314</v>
      </c>
      <c r="C810" s="32" t="s">
        <v>121</v>
      </c>
      <c r="D810" s="10" t="s">
        <v>1</v>
      </c>
      <c r="E810" s="24">
        <f>E811+E812+E813</f>
        <v>480.6</v>
      </c>
      <c r="F810" s="24">
        <f>F811+F812+F813</f>
        <v>0</v>
      </c>
      <c r="G810" s="24">
        <f>G811+G812+G813</f>
        <v>0</v>
      </c>
      <c r="H810" s="24">
        <f>H811+H812+H813</f>
        <v>480.6</v>
      </c>
      <c r="I810" s="24">
        <f>I811+I812+I813</f>
        <v>0</v>
      </c>
      <c r="J810" s="32" t="s">
        <v>321</v>
      </c>
      <c r="K810" s="32" t="s">
        <v>296</v>
      </c>
      <c r="L810" s="32"/>
    </row>
    <row r="811" spans="1:12" ht="33" customHeight="1">
      <c r="A811" s="30"/>
      <c r="B811" s="31"/>
      <c r="C811" s="32"/>
      <c r="D811" s="11">
        <v>2018</v>
      </c>
      <c r="E811" s="24">
        <f>F811+G811+H811+I811</f>
        <v>253.3</v>
      </c>
      <c r="F811" s="12">
        <v>0</v>
      </c>
      <c r="G811" s="12">
        <v>0</v>
      </c>
      <c r="H811" s="24">
        <v>253.3</v>
      </c>
      <c r="I811" s="12">
        <v>0</v>
      </c>
      <c r="J811" s="32"/>
      <c r="K811" s="32"/>
      <c r="L811" s="32"/>
    </row>
    <row r="812" spans="1:12" ht="33" customHeight="1">
      <c r="A812" s="30"/>
      <c r="B812" s="31"/>
      <c r="C812" s="32"/>
      <c r="D812" s="11">
        <v>2019</v>
      </c>
      <c r="E812" s="24">
        <f>F812+G812+H812+I812</f>
        <v>118.2</v>
      </c>
      <c r="F812" s="12">
        <v>0</v>
      </c>
      <c r="G812" s="12">
        <v>0</v>
      </c>
      <c r="H812" s="24">
        <v>118.2</v>
      </c>
      <c r="I812" s="12">
        <v>0</v>
      </c>
      <c r="J812" s="32"/>
      <c r="K812" s="32"/>
      <c r="L812" s="32"/>
    </row>
    <row r="813" spans="1:12" ht="174" customHeight="1">
      <c r="A813" s="30"/>
      <c r="B813" s="31"/>
      <c r="C813" s="32"/>
      <c r="D813" s="11">
        <v>2020</v>
      </c>
      <c r="E813" s="24">
        <f>F813+G813+H813+I813</f>
        <v>109.1</v>
      </c>
      <c r="F813" s="12">
        <v>0</v>
      </c>
      <c r="G813" s="12">
        <v>0</v>
      </c>
      <c r="H813" s="24">
        <v>109.1</v>
      </c>
      <c r="I813" s="12">
        <v>0</v>
      </c>
      <c r="J813" s="32"/>
      <c r="K813" s="32"/>
      <c r="L813" s="32"/>
    </row>
    <row r="814" spans="1:12" ht="33" customHeight="1">
      <c r="A814" s="30" t="s">
        <v>364</v>
      </c>
      <c r="B814" s="31" t="s">
        <v>315</v>
      </c>
      <c r="C814" s="32" t="s">
        <v>199</v>
      </c>
      <c r="D814" s="10" t="s">
        <v>1</v>
      </c>
      <c r="E814" s="24">
        <f>E815+E816+E817</f>
        <v>551.5</v>
      </c>
      <c r="F814" s="24">
        <f>F815+F816+F817</f>
        <v>0</v>
      </c>
      <c r="G814" s="24">
        <f>G815+G816+G817</f>
        <v>0</v>
      </c>
      <c r="H814" s="24">
        <f>H815+H816+H817</f>
        <v>551.5</v>
      </c>
      <c r="I814" s="24">
        <f>I815+I816+I817</f>
        <v>0</v>
      </c>
      <c r="J814" s="32" t="s">
        <v>321</v>
      </c>
      <c r="K814" s="32" t="s">
        <v>296</v>
      </c>
      <c r="L814" s="32"/>
    </row>
    <row r="815" spans="1:12" ht="33" customHeight="1">
      <c r="A815" s="30"/>
      <c r="B815" s="31"/>
      <c r="C815" s="32"/>
      <c r="D815" s="11">
        <v>2018</v>
      </c>
      <c r="E815" s="24">
        <f>F815+G815+H815+I815</f>
        <v>324.2</v>
      </c>
      <c r="F815" s="12">
        <v>0</v>
      </c>
      <c r="G815" s="12">
        <v>0</v>
      </c>
      <c r="H815" s="24">
        <v>324.2</v>
      </c>
      <c r="I815" s="12">
        <v>0</v>
      </c>
      <c r="J815" s="32"/>
      <c r="K815" s="32"/>
      <c r="L815" s="32"/>
    </row>
    <row r="816" spans="1:12" ht="33" customHeight="1">
      <c r="A816" s="30"/>
      <c r="B816" s="31"/>
      <c r="C816" s="32"/>
      <c r="D816" s="11">
        <v>2019</v>
      </c>
      <c r="E816" s="24">
        <f>F816+G816+H816+I816</f>
        <v>118.2</v>
      </c>
      <c r="F816" s="12">
        <v>0</v>
      </c>
      <c r="G816" s="12">
        <v>0</v>
      </c>
      <c r="H816" s="24">
        <v>118.2</v>
      </c>
      <c r="I816" s="12">
        <v>0</v>
      </c>
      <c r="J816" s="32"/>
      <c r="K816" s="32"/>
      <c r="L816" s="32"/>
    </row>
    <row r="817" spans="1:12" ht="180" customHeight="1">
      <c r="A817" s="30"/>
      <c r="B817" s="31"/>
      <c r="C817" s="32"/>
      <c r="D817" s="11">
        <v>2020</v>
      </c>
      <c r="E817" s="24">
        <f>F817+G817+H817+I817</f>
        <v>109.1</v>
      </c>
      <c r="F817" s="12">
        <v>0</v>
      </c>
      <c r="G817" s="12">
        <v>0</v>
      </c>
      <c r="H817" s="24">
        <v>109.1</v>
      </c>
      <c r="I817" s="12">
        <v>0</v>
      </c>
      <c r="J817" s="32"/>
      <c r="K817" s="32"/>
      <c r="L817" s="32"/>
    </row>
    <row r="818" spans="1:12" ht="33" customHeight="1">
      <c r="A818" s="30" t="s">
        <v>365</v>
      </c>
      <c r="B818" s="31" t="s">
        <v>316</v>
      </c>
      <c r="C818" s="32" t="s">
        <v>193</v>
      </c>
      <c r="D818" s="10" t="s">
        <v>1</v>
      </c>
      <c r="E818" s="24">
        <f>E819+E820+E821</f>
        <v>626.9000000000001</v>
      </c>
      <c r="F818" s="24">
        <f>F819+F820+F821</f>
        <v>0</v>
      </c>
      <c r="G818" s="24">
        <f>G819+G820+G821</f>
        <v>0</v>
      </c>
      <c r="H818" s="24">
        <f>H819+H820+H821</f>
        <v>626.9000000000001</v>
      </c>
      <c r="I818" s="24">
        <f>I819+I820+I821</f>
        <v>0</v>
      </c>
      <c r="J818" s="32" t="s">
        <v>321</v>
      </c>
      <c r="K818" s="32" t="s">
        <v>296</v>
      </c>
      <c r="L818" s="32"/>
    </row>
    <row r="819" spans="1:12" ht="33" customHeight="1">
      <c r="A819" s="30"/>
      <c r="B819" s="31"/>
      <c r="C819" s="32"/>
      <c r="D819" s="11">
        <v>2018</v>
      </c>
      <c r="E819" s="24">
        <f>F819+G819+H819+I819</f>
        <v>399.6</v>
      </c>
      <c r="F819" s="12">
        <v>0</v>
      </c>
      <c r="G819" s="12">
        <v>0</v>
      </c>
      <c r="H819" s="24">
        <v>399.6</v>
      </c>
      <c r="I819" s="12">
        <v>0</v>
      </c>
      <c r="J819" s="32"/>
      <c r="K819" s="32"/>
      <c r="L819" s="32"/>
    </row>
    <row r="820" spans="1:12" ht="33" customHeight="1">
      <c r="A820" s="30"/>
      <c r="B820" s="31"/>
      <c r="C820" s="32"/>
      <c r="D820" s="11">
        <v>2019</v>
      </c>
      <c r="E820" s="24">
        <f>F820+G820+H820+I820</f>
        <v>118.2</v>
      </c>
      <c r="F820" s="12">
        <v>0</v>
      </c>
      <c r="G820" s="12">
        <v>0</v>
      </c>
      <c r="H820" s="24">
        <v>118.2</v>
      </c>
      <c r="I820" s="12">
        <v>0</v>
      </c>
      <c r="J820" s="32"/>
      <c r="K820" s="32"/>
      <c r="L820" s="32"/>
    </row>
    <row r="821" spans="1:12" ht="178.5" customHeight="1">
      <c r="A821" s="30"/>
      <c r="B821" s="31"/>
      <c r="C821" s="32"/>
      <c r="D821" s="11">
        <v>2020</v>
      </c>
      <c r="E821" s="24">
        <f>F821+G821+H821+I821</f>
        <v>109.1</v>
      </c>
      <c r="F821" s="12">
        <v>0</v>
      </c>
      <c r="G821" s="12">
        <v>0</v>
      </c>
      <c r="H821" s="24">
        <v>109.1</v>
      </c>
      <c r="I821" s="12">
        <v>0</v>
      </c>
      <c r="J821" s="32"/>
      <c r="K821" s="32"/>
      <c r="L821" s="32"/>
    </row>
    <row r="822" spans="1:12" ht="33" customHeight="1">
      <c r="A822" s="30" t="s">
        <v>366</v>
      </c>
      <c r="B822" s="31" t="s">
        <v>317</v>
      </c>
      <c r="C822" s="32" t="s">
        <v>127</v>
      </c>
      <c r="D822" s="10" t="s">
        <v>1</v>
      </c>
      <c r="E822" s="24">
        <f>E823+E824+E825</f>
        <v>638.5</v>
      </c>
      <c r="F822" s="24">
        <f>F823+F824+F825</f>
        <v>0</v>
      </c>
      <c r="G822" s="24">
        <f>G823+G824+G825</f>
        <v>0</v>
      </c>
      <c r="H822" s="24">
        <f>H823+H824+H825</f>
        <v>638.5</v>
      </c>
      <c r="I822" s="24">
        <f>I823+I824+I825</f>
        <v>0</v>
      </c>
      <c r="J822" s="32" t="s">
        <v>321</v>
      </c>
      <c r="K822" s="32" t="s">
        <v>296</v>
      </c>
      <c r="L822" s="32"/>
    </row>
    <row r="823" spans="1:12" ht="33" customHeight="1">
      <c r="A823" s="30"/>
      <c r="B823" s="31"/>
      <c r="C823" s="32"/>
      <c r="D823" s="11">
        <v>2018</v>
      </c>
      <c r="E823" s="24">
        <f>F823+G823+H823+I823</f>
        <v>411.2</v>
      </c>
      <c r="F823" s="12">
        <v>0</v>
      </c>
      <c r="G823" s="12">
        <v>0</v>
      </c>
      <c r="H823" s="24">
        <v>411.2</v>
      </c>
      <c r="I823" s="12">
        <v>0</v>
      </c>
      <c r="J823" s="32"/>
      <c r="K823" s="32"/>
      <c r="L823" s="32"/>
    </row>
    <row r="824" spans="1:12" ht="33" customHeight="1">
      <c r="A824" s="30"/>
      <c r="B824" s="31"/>
      <c r="C824" s="32"/>
      <c r="D824" s="11">
        <v>2019</v>
      </c>
      <c r="E824" s="24">
        <f>F824+G824+H824+I824</f>
        <v>118.2</v>
      </c>
      <c r="F824" s="12">
        <v>0</v>
      </c>
      <c r="G824" s="12">
        <v>0</v>
      </c>
      <c r="H824" s="24">
        <v>118.2</v>
      </c>
      <c r="I824" s="12">
        <v>0</v>
      </c>
      <c r="J824" s="32"/>
      <c r="K824" s="32"/>
      <c r="L824" s="32"/>
    </row>
    <row r="825" spans="1:12" ht="172.5" customHeight="1">
      <c r="A825" s="30"/>
      <c r="B825" s="31"/>
      <c r="C825" s="32"/>
      <c r="D825" s="11">
        <v>2020</v>
      </c>
      <c r="E825" s="24">
        <f>F825+G825+H825+I825</f>
        <v>109.1</v>
      </c>
      <c r="F825" s="12">
        <v>0</v>
      </c>
      <c r="G825" s="12">
        <v>0</v>
      </c>
      <c r="H825" s="24">
        <v>109.1</v>
      </c>
      <c r="I825" s="12">
        <v>0</v>
      </c>
      <c r="J825" s="32"/>
      <c r="K825" s="32"/>
      <c r="L825" s="32"/>
    </row>
    <row r="826" spans="1:12" ht="33" customHeight="1">
      <c r="A826" s="30" t="s">
        <v>367</v>
      </c>
      <c r="B826" s="31" t="s">
        <v>318</v>
      </c>
      <c r="C826" s="32" t="s">
        <v>145</v>
      </c>
      <c r="D826" s="10" t="s">
        <v>1</v>
      </c>
      <c r="E826" s="24">
        <f>E827+E828+E829</f>
        <v>639.5</v>
      </c>
      <c r="F826" s="24">
        <f>F827+F828+F829</f>
        <v>0</v>
      </c>
      <c r="G826" s="24">
        <f>G827+G828+G829</f>
        <v>0</v>
      </c>
      <c r="H826" s="24">
        <f>H827+H828+H829</f>
        <v>639.5</v>
      </c>
      <c r="I826" s="24">
        <f>I827+I828+I829</f>
        <v>0</v>
      </c>
      <c r="J826" s="32" t="s">
        <v>321</v>
      </c>
      <c r="K826" s="32" t="s">
        <v>296</v>
      </c>
      <c r="L826" s="32"/>
    </row>
    <row r="827" spans="1:12" ht="33" customHeight="1">
      <c r="A827" s="30"/>
      <c r="B827" s="31"/>
      <c r="C827" s="32"/>
      <c r="D827" s="11">
        <v>2018</v>
      </c>
      <c r="E827" s="24">
        <f>F827+G827+H827+I827</f>
        <v>412.2</v>
      </c>
      <c r="F827" s="12">
        <v>0</v>
      </c>
      <c r="G827" s="12">
        <v>0</v>
      </c>
      <c r="H827" s="24">
        <v>412.2</v>
      </c>
      <c r="I827" s="12">
        <v>0</v>
      </c>
      <c r="J827" s="32"/>
      <c r="K827" s="32"/>
      <c r="L827" s="32"/>
    </row>
    <row r="828" spans="1:12" ht="33" customHeight="1">
      <c r="A828" s="30"/>
      <c r="B828" s="31"/>
      <c r="C828" s="32"/>
      <c r="D828" s="11">
        <v>2019</v>
      </c>
      <c r="E828" s="24">
        <f>F828+G828+H828+I828</f>
        <v>118.2</v>
      </c>
      <c r="F828" s="12">
        <v>0</v>
      </c>
      <c r="G828" s="12">
        <v>0</v>
      </c>
      <c r="H828" s="24">
        <v>118.2</v>
      </c>
      <c r="I828" s="12">
        <v>0</v>
      </c>
      <c r="J828" s="32"/>
      <c r="K828" s="32"/>
      <c r="L828" s="32"/>
    </row>
    <row r="829" spans="1:12" ht="177" customHeight="1">
      <c r="A829" s="30"/>
      <c r="B829" s="31"/>
      <c r="C829" s="32"/>
      <c r="D829" s="11">
        <v>2020</v>
      </c>
      <c r="E829" s="24">
        <f>F829+G829+H829+I829</f>
        <v>109.1</v>
      </c>
      <c r="F829" s="12">
        <v>0</v>
      </c>
      <c r="G829" s="12">
        <v>0</v>
      </c>
      <c r="H829" s="24">
        <v>109.1</v>
      </c>
      <c r="I829" s="12">
        <v>0</v>
      </c>
      <c r="J829" s="32"/>
      <c r="K829" s="32"/>
      <c r="L829" s="32"/>
    </row>
    <row r="830" spans="1:12" ht="33" customHeight="1">
      <c r="A830" s="30" t="s">
        <v>368</v>
      </c>
      <c r="B830" s="31" t="s">
        <v>319</v>
      </c>
      <c r="C830" s="32" t="s">
        <v>196</v>
      </c>
      <c r="D830" s="10" t="s">
        <v>1</v>
      </c>
      <c r="E830" s="24">
        <f>E831+E832+E833</f>
        <v>913.4000000000001</v>
      </c>
      <c r="F830" s="24">
        <f>F831+F832+F833</f>
        <v>0</v>
      </c>
      <c r="G830" s="24">
        <f>G831+G832+G833</f>
        <v>0</v>
      </c>
      <c r="H830" s="24">
        <f>H831+H832+H833</f>
        <v>913.4000000000001</v>
      </c>
      <c r="I830" s="24">
        <f>I831+I832+I833</f>
        <v>0</v>
      </c>
      <c r="J830" s="32" t="s">
        <v>321</v>
      </c>
      <c r="K830" s="32" t="s">
        <v>296</v>
      </c>
      <c r="L830" s="32"/>
    </row>
    <row r="831" spans="1:12" ht="33" customHeight="1">
      <c r="A831" s="30"/>
      <c r="B831" s="31"/>
      <c r="C831" s="32"/>
      <c r="D831" s="11">
        <v>2018</v>
      </c>
      <c r="E831" s="24">
        <f>F831+G831+H831+I831</f>
        <v>686.1</v>
      </c>
      <c r="F831" s="12">
        <v>0</v>
      </c>
      <c r="G831" s="12">
        <v>0</v>
      </c>
      <c r="H831" s="24">
        <v>686.1</v>
      </c>
      <c r="I831" s="12">
        <v>0</v>
      </c>
      <c r="J831" s="32"/>
      <c r="K831" s="32"/>
      <c r="L831" s="32"/>
    </row>
    <row r="832" spans="1:12" ht="33" customHeight="1">
      <c r="A832" s="30"/>
      <c r="B832" s="31"/>
      <c r="C832" s="32"/>
      <c r="D832" s="11">
        <v>2019</v>
      </c>
      <c r="E832" s="24">
        <f>F832+G832+H832+I832</f>
        <v>118.2</v>
      </c>
      <c r="F832" s="12">
        <v>0</v>
      </c>
      <c r="G832" s="12">
        <v>0</v>
      </c>
      <c r="H832" s="24">
        <v>118.2</v>
      </c>
      <c r="I832" s="12">
        <v>0</v>
      </c>
      <c r="J832" s="32"/>
      <c r="K832" s="32"/>
      <c r="L832" s="32"/>
    </row>
    <row r="833" spans="1:12" ht="174" customHeight="1">
      <c r="A833" s="30"/>
      <c r="B833" s="31"/>
      <c r="C833" s="32"/>
      <c r="D833" s="11">
        <v>2020</v>
      </c>
      <c r="E833" s="24">
        <f>F833+G833+H833+I833</f>
        <v>109.1</v>
      </c>
      <c r="F833" s="12">
        <v>0</v>
      </c>
      <c r="G833" s="12">
        <v>0</v>
      </c>
      <c r="H833" s="24">
        <v>109.1</v>
      </c>
      <c r="I833" s="12">
        <v>0</v>
      </c>
      <c r="J833" s="32"/>
      <c r="K833" s="32"/>
      <c r="L833" s="32"/>
    </row>
    <row r="834" spans="1:12" ht="33" customHeight="1">
      <c r="A834" s="30" t="s">
        <v>369</v>
      </c>
      <c r="B834" s="31" t="s">
        <v>320</v>
      </c>
      <c r="C834" s="32" t="s">
        <v>188</v>
      </c>
      <c r="D834" s="10" t="s">
        <v>1</v>
      </c>
      <c r="E834" s="24">
        <f>E835+E836+E837</f>
        <v>638.6</v>
      </c>
      <c r="F834" s="24">
        <f>F835+F836+F837</f>
        <v>0</v>
      </c>
      <c r="G834" s="24">
        <f>G835+G836+G837</f>
        <v>0</v>
      </c>
      <c r="H834" s="24">
        <f>H835+H836+H837</f>
        <v>638.6</v>
      </c>
      <c r="I834" s="24">
        <f>I835+I836+I837</f>
        <v>0</v>
      </c>
      <c r="J834" s="32" t="s">
        <v>321</v>
      </c>
      <c r="K834" s="32" t="s">
        <v>296</v>
      </c>
      <c r="L834" s="32"/>
    </row>
    <row r="835" spans="1:12" ht="33" customHeight="1">
      <c r="A835" s="30"/>
      <c r="B835" s="31"/>
      <c r="C835" s="32"/>
      <c r="D835" s="11">
        <v>2018</v>
      </c>
      <c r="E835" s="24">
        <f>F835+G835+H835+I835</f>
        <v>411.3</v>
      </c>
      <c r="F835" s="12">
        <v>0</v>
      </c>
      <c r="G835" s="12">
        <v>0</v>
      </c>
      <c r="H835" s="24">
        <v>411.3</v>
      </c>
      <c r="I835" s="12">
        <v>0</v>
      </c>
      <c r="J835" s="32"/>
      <c r="K835" s="32"/>
      <c r="L835" s="32"/>
    </row>
    <row r="836" spans="1:12" ht="33" customHeight="1">
      <c r="A836" s="30"/>
      <c r="B836" s="31"/>
      <c r="C836" s="32"/>
      <c r="D836" s="11">
        <v>2019</v>
      </c>
      <c r="E836" s="24">
        <f>F836+G836+H836+I836</f>
        <v>118.2</v>
      </c>
      <c r="F836" s="12">
        <v>0</v>
      </c>
      <c r="G836" s="12">
        <v>0</v>
      </c>
      <c r="H836" s="24">
        <v>118.2</v>
      </c>
      <c r="I836" s="12">
        <v>0</v>
      </c>
      <c r="J836" s="32"/>
      <c r="K836" s="32"/>
      <c r="L836" s="32"/>
    </row>
    <row r="837" spans="1:12" ht="177" customHeight="1">
      <c r="A837" s="30"/>
      <c r="B837" s="31"/>
      <c r="C837" s="32"/>
      <c r="D837" s="11">
        <v>2020</v>
      </c>
      <c r="E837" s="24">
        <f>F837+G837+H837+I837</f>
        <v>109.1</v>
      </c>
      <c r="F837" s="12">
        <v>0</v>
      </c>
      <c r="G837" s="12">
        <v>0</v>
      </c>
      <c r="H837" s="24">
        <v>109.1</v>
      </c>
      <c r="I837" s="12">
        <v>0</v>
      </c>
      <c r="J837" s="32"/>
      <c r="K837" s="32"/>
      <c r="L837" s="32"/>
    </row>
    <row r="838" spans="1:12" ht="43.5" customHeight="1">
      <c r="A838" s="33" t="s">
        <v>345</v>
      </c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5"/>
    </row>
    <row r="839" spans="1:12" ht="33.75" customHeight="1">
      <c r="A839" s="32"/>
      <c r="B839" s="36" t="s">
        <v>23</v>
      </c>
      <c r="C839" s="37"/>
      <c r="D839" s="8" t="s">
        <v>1</v>
      </c>
      <c r="E839" s="7">
        <f>E840+E841+E842</f>
        <v>24933.1</v>
      </c>
      <c r="F839" s="7">
        <f>F840+F841+F842</f>
        <v>0</v>
      </c>
      <c r="G839" s="7">
        <f>G840+G841+G842</f>
        <v>24933.1</v>
      </c>
      <c r="H839" s="7">
        <f>H840+H841+H842</f>
        <v>0</v>
      </c>
      <c r="I839" s="7">
        <f>I840+I841+I842</f>
        <v>0</v>
      </c>
      <c r="J839" s="32"/>
      <c r="K839" s="32"/>
      <c r="L839" s="32"/>
    </row>
    <row r="840" spans="1:12" ht="33.75" customHeight="1">
      <c r="A840" s="32"/>
      <c r="B840" s="36"/>
      <c r="C840" s="37"/>
      <c r="D840" s="5">
        <v>2018</v>
      </c>
      <c r="E840" s="7">
        <f>F840+G840+H840+I840</f>
        <v>8310.9</v>
      </c>
      <c r="F840" s="7">
        <f aca="true" t="shared" si="40" ref="F840:I842">F844</f>
        <v>0</v>
      </c>
      <c r="G840" s="7">
        <f t="shared" si="40"/>
        <v>8310.9</v>
      </c>
      <c r="H840" s="7">
        <f t="shared" si="40"/>
        <v>0</v>
      </c>
      <c r="I840" s="7">
        <f t="shared" si="40"/>
        <v>0</v>
      </c>
      <c r="J840" s="32"/>
      <c r="K840" s="32"/>
      <c r="L840" s="32"/>
    </row>
    <row r="841" spans="1:12" ht="33.75" customHeight="1">
      <c r="A841" s="32"/>
      <c r="B841" s="36"/>
      <c r="C841" s="37"/>
      <c r="D841" s="5">
        <v>2019</v>
      </c>
      <c r="E841" s="7">
        <f>F841+G841+H841+I841</f>
        <v>8311.3</v>
      </c>
      <c r="F841" s="7">
        <f t="shared" si="40"/>
        <v>0</v>
      </c>
      <c r="G841" s="7">
        <f t="shared" si="40"/>
        <v>8311.3</v>
      </c>
      <c r="H841" s="7">
        <f t="shared" si="40"/>
        <v>0</v>
      </c>
      <c r="I841" s="7">
        <f t="shared" si="40"/>
        <v>0</v>
      </c>
      <c r="J841" s="32"/>
      <c r="K841" s="32"/>
      <c r="L841" s="32"/>
    </row>
    <row r="842" spans="1:12" ht="33.75" customHeight="1">
      <c r="A842" s="32"/>
      <c r="B842" s="36"/>
      <c r="C842" s="37"/>
      <c r="D842" s="5">
        <v>2020</v>
      </c>
      <c r="E842" s="7">
        <f>F842+G842+H842+I842</f>
        <v>8310.9</v>
      </c>
      <c r="F842" s="7">
        <f t="shared" si="40"/>
        <v>0</v>
      </c>
      <c r="G842" s="7">
        <f t="shared" si="40"/>
        <v>8310.9</v>
      </c>
      <c r="H842" s="7">
        <f t="shared" si="40"/>
        <v>0</v>
      </c>
      <c r="I842" s="7">
        <f t="shared" si="40"/>
        <v>0</v>
      </c>
      <c r="J842" s="32"/>
      <c r="K842" s="32"/>
      <c r="L842" s="32"/>
    </row>
    <row r="843" spans="1:12" ht="33.75" customHeight="1">
      <c r="A843" s="30" t="s">
        <v>39</v>
      </c>
      <c r="B843" s="31" t="s">
        <v>709</v>
      </c>
      <c r="C843" s="32" t="s">
        <v>286</v>
      </c>
      <c r="D843" s="10" t="s">
        <v>1</v>
      </c>
      <c r="E843" s="12">
        <f>E844+E845+E846</f>
        <v>24933.1</v>
      </c>
      <c r="F843" s="12">
        <f>F844+F845+F846</f>
        <v>0</v>
      </c>
      <c r="G843" s="12">
        <f>G844+G845+G846</f>
        <v>24933.1</v>
      </c>
      <c r="H843" s="12">
        <f>H844+H845+H846</f>
        <v>0</v>
      </c>
      <c r="I843" s="12">
        <f>I844+I845+I846</f>
        <v>0</v>
      </c>
      <c r="J843" s="32" t="s">
        <v>260</v>
      </c>
      <c r="K843" s="32" t="s">
        <v>72</v>
      </c>
      <c r="L843" s="32"/>
    </row>
    <row r="844" spans="1:12" ht="33.75" customHeight="1">
      <c r="A844" s="30"/>
      <c r="B844" s="31"/>
      <c r="C844" s="32"/>
      <c r="D844" s="11">
        <v>2018</v>
      </c>
      <c r="E844" s="12">
        <f>F844+G844+H844+I844</f>
        <v>8310.9</v>
      </c>
      <c r="F844" s="12">
        <v>0</v>
      </c>
      <c r="G844" s="12">
        <v>8310.9</v>
      </c>
      <c r="H844" s="12">
        <v>0</v>
      </c>
      <c r="I844" s="12">
        <v>0</v>
      </c>
      <c r="J844" s="32"/>
      <c r="K844" s="32"/>
      <c r="L844" s="32"/>
    </row>
    <row r="845" spans="1:12" ht="56.25" customHeight="1">
      <c r="A845" s="30"/>
      <c r="B845" s="31"/>
      <c r="C845" s="32"/>
      <c r="D845" s="11">
        <v>2019</v>
      </c>
      <c r="E845" s="12">
        <f>F845+G845+H845+I845</f>
        <v>8311.3</v>
      </c>
      <c r="F845" s="12">
        <v>0</v>
      </c>
      <c r="G845" s="12">
        <v>8311.3</v>
      </c>
      <c r="H845" s="12">
        <v>0</v>
      </c>
      <c r="I845" s="12">
        <v>0</v>
      </c>
      <c r="J845" s="32"/>
      <c r="K845" s="32"/>
      <c r="L845" s="32"/>
    </row>
    <row r="846" spans="1:12" ht="408.75" customHeight="1">
      <c r="A846" s="30"/>
      <c r="B846" s="31"/>
      <c r="C846" s="32"/>
      <c r="D846" s="11">
        <v>2020</v>
      </c>
      <c r="E846" s="12">
        <f>F846+G846+H846+I846</f>
        <v>8310.9</v>
      </c>
      <c r="F846" s="12">
        <v>0</v>
      </c>
      <c r="G846" s="12">
        <v>8310.9</v>
      </c>
      <c r="H846" s="12">
        <v>0</v>
      </c>
      <c r="I846" s="12">
        <v>0</v>
      </c>
      <c r="J846" s="32"/>
      <c r="K846" s="32"/>
      <c r="L846" s="32"/>
    </row>
    <row r="847" spans="1:12" ht="32.25" customHeight="1">
      <c r="A847" s="33" t="s">
        <v>346</v>
      </c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5"/>
    </row>
    <row r="848" spans="1:12" ht="26.25" customHeight="1">
      <c r="A848" s="32"/>
      <c r="B848" s="36" t="s">
        <v>23</v>
      </c>
      <c r="C848" s="37"/>
      <c r="D848" s="8" t="s">
        <v>1</v>
      </c>
      <c r="E848" s="7">
        <f>E849+E850+E851</f>
        <v>1481.8</v>
      </c>
      <c r="F848" s="7">
        <f>F849+F850+F851</f>
        <v>0</v>
      </c>
      <c r="G848" s="7">
        <f>G849+G850+G851</f>
        <v>0</v>
      </c>
      <c r="H848" s="7">
        <f>H849+H850+H851</f>
        <v>1481.8</v>
      </c>
      <c r="I848" s="7">
        <f>I849+I850+I851</f>
        <v>0</v>
      </c>
      <c r="J848" s="32"/>
      <c r="K848" s="32"/>
      <c r="L848" s="32"/>
    </row>
    <row r="849" spans="1:12" ht="26.25" customHeight="1">
      <c r="A849" s="32"/>
      <c r="B849" s="36"/>
      <c r="C849" s="37"/>
      <c r="D849" s="5">
        <v>2018</v>
      </c>
      <c r="E849" s="7">
        <f aca="true" t="shared" si="41" ref="E849:I851">E853</f>
        <v>1481.8</v>
      </c>
      <c r="F849" s="7">
        <f t="shared" si="41"/>
        <v>0</v>
      </c>
      <c r="G849" s="7">
        <f t="shared" si="41"/>
        <v>0</v>
      </c>
      <c r="H849" s="7">
        <f t="shared" si="41"/>
        <v>1481.8</v>
      </c>
      <c r="I849" s="7">
        <f t="shared" si="41"/>
        <v>0</v>
      </c>
      <c r="J849" s="32"/>
      <c r="K849" s="32"/>
      <c r="L849" s="32"/>
    </row>
    <row r="850" spans="1:12" ht="26.25" customHeight="1">
      <c r="A850" s="32"/>
      <c r="B850" s="36"/>
      <c r="C850" s="37"/>
      <c r="D850" s="5">
        <v>2019</v>
      </c>
      <c r="E850" s="7">
        <f t="shared" si="41"/>
        <v>0</v>
      </c>
      <c r="F850" s="7">
        <f t="shared" si="41"/>
        <v>0</v>
      </c>
      <c r="G850" s="7">
        <f t="shared" si="41"/>
        <v>0</v>
      </c>
      <c r="H850" s="7">
        <f t="shared" si="41"/>
        <v>0</v>
      </c>
      <c r="I850" s="7">
        <f t="shared" si="41"/>
        <v>0</v>
      </c>
      <c r="J850" s="32"/>
      <c r="K850" s="32"/>
      <c r="L850" s="32"/>
    </row>
    <row r="851" spans="1:12" ht="26.25" customHeight="1">
      <c r="A851" s="32"/>
      <c r="B851" s="36"/>
      <c r="C851" s="37"/>
      <c r="D851" s="5">
        <v>2020</v>
      </c>
      <c r="E851" s="7">
        <f t="shared" si="41"/>
        <v>0</v>
      </c>
      <c r="F851" s="7">
        <f t="shared" si="41"/>
        <v>0</v>
      </c>
      <c r="G851" s="7">
        <f t="shared" si="41"/>
        <v>0</v>
      </c>
      <c r="H851" s="7">
        <f t="shared" si="41"/>
        <v>0</v>
      </c>
      <c r="I851" s="7">
        <f t="shared" si="41"/>
        <v>0</v>
      </c>
      <c r="J851" s="32"/>
      <c r="K851" s="32"/>
      <c r="L851" s="32"/>
    </row>
    <row r="852" spans="1:12" ht="26.25" customHeight="1">
      <c r="A852" s="30" t="s">
        <v>40</v>
      </c>
      <c r="B852" s="31" t="s">
        <v>292</v>
      </c>
      <c r="C852" s="32" t="s">
        <v>286</v>
      </c>
      <c r="D852" s="10" t="s">
        <v>1</v>
      </c>
      <c r="E852" s="12">
        <f>E853+E854+E855</f>
        <v>1481.8</v>
      </c>
      <c r="F852" s="12">
        <f>F853+F854+F855</f>
        <v>0</v>
      </c>
      <c r="G852" s="12">
        <f>G853+G854+G855</f>
        <v>0</v>
      </c>
      <c r="H852" s="12">
        <f>H853+H854+H855</f>
        <v>1481.8</v>
      </c>
      <c r="I852" s="12">
        <f>I853+I854+I855</f>
        <v>0</v>
      </c>
      <c r="J852" s="32" t="s">
        <v>293</v>
      </c>
      <c r="K852" s="32" t="s">
        <v>294</v>
      </c>
      <c r="L852" s="32"/>
    </row>
    <row r="853" spans="1:12" ht="26.25" customHeight="1">
      <c r="A853" s="30"/>
      <c r="B853" s="31"/>
      <c r="C853" s="32"/>
      <c r="D853" s="11">
        <v>2018</v>
      </c>
      <c r="E853" s="12">
        <f>F853+G853+H853+I853</f>
        <v>1481.8</v>
      </c>
      <c r="F853" s="12">
        <v>0</v>
      </c>
      <c r="G853" s="12">
        <v>0</v>
      </c>
      <c r="H853" s="12">
        <v>1481.8</v>
      </c>
      <c r="I853" s="12">
        <v>0</v>
      </c>
      <c r="J853" s="32"/>
      <c r="K853" s="32"/>
      <c r="L853" s="32"/>
    </row>
    <row r="854" spans="1:12" ht="26.25" customHeight="1">
      <c r="A854" s="30"/>
      <c r="B854" s="31"/>
      <c r="C854" s="32"/>
      <c r="D854" s="11">
        <v>2019</v>
      </c>
      <c r="E854" s="12">
        <f>F854+G854+H854+I854</f>
        <v>0</v>
      </c>
      <c r="F854" s="12">
        <v>0</v>
      </c>
      <c r="G854" s="12">
        <v>0</v>
      </c>
      <c r="H854" s="12">
        <v>0</v>
      </c>
      <c r="I854" s="12">
        <v>0</v>
      </c>
      <c r="J854" s="32"/>
      <c r="K854" s="32"/>
      <c r="L854" s="32"/>
    </row>
    <row r="855" spans="1:12" ht="135.75" customHeight="1">
      <c r="A855" s="30"/>
      <c r="B855" s="31"/>
      <c r="C855" s="32"/>
      <c r="D855" s="11">
        <v>2020</v>
      </c>
      <c r="E855" s="12">
        <f>F855+G855+H855+I855</f>
        <v>0</v>
      </c>
      <c r="F855" s="12">
        <v>0</v>
      </c>
      <c r="G855" s="12">
        <v>0</v>
      </c>
      <c r="H855" s="12">
        <v>0</v>
      </c>
      <c r="I855" s="12">
        <v>0</v>
      </c>
      <c r="J855" s="32"/>
      <c r="K855" s="32"/>
      <c r="L855" s="32"/>
    </row>
    <row r="856" spans="1:12" ht="34.5" customHeight="1">
      <c r="A856" s="44" t="s">
        <v>373</v>
      </c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</row>
    <row r="857" spans="1:12" ht="37.5" customHeight="1">
      <c r="A857" s="32"/>
      <c r="B857" s="36" t="s">
        <v>23</v>
      </c>
      <c r="C857" s="37"/>
      <c r="D857" s="8" t="s">
        <v>1</v>
      </c>
      <c r="E857" s="7">
        <f>E858+E859+E860</f>
        <v>11496.1</v>
      </c>
      <c r="F857" s="7">
        <f>F858+F859+F860</f>
        <v>0</v>
      </c>
      <c r="G857" s="7">
        <f>G858+G859+G860</f>
        <v>0</v>
      </c>
      <c r="H857" s="7">
        <f>H858+H859+H860</f>
        <v>11496.1</v>
      </c>
      <c r="I857" s="7">
        <f>I858+I859+I860</f>
        <v>0</v>
      </c>
      <c r="J857" s="32"/>
      <c r="K857" s="32"/>
      <c r="L857" s="32"/>
    </row>
    <row r="858" spans="1:12" ht="37.5" customHeight="1">
      <c r="A858" s="32"/>
      <c r="B858" s="36"/>
      <c r="C858" s="37"/>
      <c r="D858" s="5">
        <v>2018</v>
      </c>
      <c r="E858" s="7">
        <f aca="true" t="shared" si="42" ref="E858:I860">E862+E866+E870+E874+E878+E882+E886+E890+E894+E898+E902+E906+E910+E914+E918</f>
        <v>1266.3000000000002</v>
      </c>
      <c r="F858" s="7">
        <f t="shared" si="42"/>
        <v>0</v>
      </c>
      <c r="G858" s="7">
        <f t="shared" si="42"/>
        <v>0</v>
      </c>
      <c r="H858" s="7">
        <f t="shared" si="42"/>
        <v>1266.3000000000002</v>
      </c>
      <c r="I858" s="7">
        <f t="shared" si="42"/>
        <v>0</v>
      </c>
      <c r="J858" s="32"/>
      <c r="K858" s="32"/>
      <c r="L858" s="32"/>
    </row>
    <row r="859" spans="1:12" ht="37.5" customHeight="1">
      <c r="A859" s="32"/>
      <c r="B859" s="36"/>
      <c r="C859" s="37"/>
      <c r="D859" s="5">
        <v>2019</v>
      </c>
      <c r="E859" s="7">
        <f t="shared" si="42"/>
        <v>2596.2000000000003</v>
      </c>
      <c r="F859" s="7">
        <f t="shared" si="42"/>
        <v>0</v>
      </c>
      <c r="G859" s="7">
        <f t="shared" si="42"/>
        <v>0</v>
      </c>
      <c r="H859" s="7">
        <f t="shared" si="42"/>
        <v>2596.2000000000003</v>
      </c>
      <c r="I859" s="7">
        <f t="shared" si="42"/>
        <v>0</v>
      </c>
      <c r="J859" s="32"/>
      <c r="K859" s="32"/>
      <c r="L859" s="32"/>
    </row>
    <row r="860" spans="1:12" ht="37.5" customHeight="1">
      <c r="A860" s="32"/>
      <c r="B860" s="36"/>
      <c r="C860" s="37"/>
      <c r="D860" s="5">
        <v>2020</v>
      </c>
      <c r="E860" s="7">
        <f t="shared" si="42"/>
        <v>7633.599999999999</v>
      </c>
      <c r="F860" s="7">
        <f t="shared" si="42"/>
        <v>0</v>
      </c>
      <c r="G860" s="7">
        <f t="shared" si="42"/>
        <v>0</v>
      </c>
      <c r="H860" s="7">
        <f t="shared" si="42"/>
        <v>7633.599999999999</v>
      </c>
      <c r="I860" s="7">
        <f t="shared" si="42"/>
        <v>0</v>
      </c>
      <c r="J860" s="32"/>
      <c r="K860" s="32"/>
      <c r="L860" s="32"/>
    </row>
    <row r="861" spans="1:12" ht="60" customHeight="1">
      <c r="A861" s="30" t="s">
        <v>41</v>
      </c>
      <c r="B861" s="31" t="s">
        <v>668</v>
      </c>
      <c r="C861" s="32" t="s">
        <v>67</v>
      </c>
      <c r="D861" s="10" t="s">
        <v>1</v>
      </c>
      <c r="E861" s="12">
        <f>E862+E863+E864</f>
        <v>848.6</v>
      </c>
      <c r="F861" s="12">
        <f>F862+F863+F864</f>
        <v>0</v>
      </c>
      <c r="G861" s="12">
        <f>G862+G863+G864</f>
        <v>0</v>
      </c>
      <c r="H861" s="12">
        <f>H862+H863+H864</f>
        <v>848.6</v>
      </c>
      <c r="I861" s="12">
        <f>I862+I863+I864</f>
        <v>0</v>
      </c>
      <c r="J861" s="32" t="s">
        <v>485</v>
      </c>
      <c r="K861" s="32" t="s">
        <v>484</v>
      </c>
      <c r="L861" s="32"/>
    </row>
    <row r="862" spans="1:12" ht="102" customHeight="1">
      <c r="A862" s="30"/>
      <c r="B862" s="31"/>
      <c r="C862" s="32"/>
      <c r="D862" s="11">
        <v>2018</v>
      </c>
      <c r="E862" s="12">
        <f>F862+G862+H862+I862</f>
        <v>0</v>
      </c>
      <c r="F862" s="12">
        <v>0</v>
      </c>
      <c r="G862" s="12">
        <v>0</v>
      </c>
      <c r="H862" s="12">
        <v>0</v>
      </c>
      <c r="I862" s="12">
        <v>0</v>
      </c>
      <c r="J862" s="32"/>
      <c r="K862" s="32"/>
      <c r="L862" s="32"/>
    </row>
    <row r="863" spans="1:12" ht="60" customHeight="1">
      <c r="A863" s="30"/>
      <c r="B863" s="31"/>
      <c r="C863" s="32"/>
      <c r="D863" s="11">
        <v>2019</v>
      </c>
      <c r="E863" s="12">
        <f>F863+G863+H863+I863</f>
        <v>848.6</v>
      </c>
      <c r="F863" s="12">
        <v>0</v>
      </c>
      <c r="G863" s="12">
        <v>0</v>
      </c>
      <c r="H863" s="12">
        <v>848.6</v>
      </c>
      <c r="I863" s="12">
        <v>0</v>
      </c>
      <c r="J863" s="32"/>
      <c r="K863" s="32"/>
      <c r="L863" s="32"/>
    </row>
    <row r="864" spans="1:12" ht="409.5" customHeight="1">
      <c r="A864" s="30"/>
      <c r="B864" s="31"/>
      <c r="C864" s="32"/>
      <c r="D864" s="11">
        <v>2020</v>
      </c>
      <c r="E864" s="12">
        <f>F864+G864+H864+I864</f>
        <v>0</v>
      </c>
      <c r="F864" s="12">
        <v>0</v>
      </c>
      <c r="G864" s="12">
        <v>0</v>
      </c>
      <c r="H864" s="12">
        <v>0</v>
      </c>
      <c r="I864" s="12">
        <v>0</v>
      </c>
      <c r="J864" s="32"/>
      <c r="K864" s="32"/>
      <c r="L864" s="32"/>
    </row>
    <row r="865" spans="1:12" ht="81" customHeight="1">
      <c r="A865" s="30" t="s">
        <v>42</v>
      </c>
      <c r="B865" s="31" t="s">
        <v>486</v>
      </c>
      <c r="C865" s="32" t="s">
        <v>67</v>
      </c>
      <c r="D865" s="10" t="s">
        <v>1</v>
      </c>
      <c r="E865" s="12">
        <f>E866+E867+E868</f>
        <v>38.5</v>
      </c>
      <c r="F865" s="12">
        <f>F866+F867+F868</f>
        <v>0</v>
      </c>
      <c r="G865" s="12">
        <f>G866+G867+G868</f>
        <v>0</v>
      </c>
      <c r="H865" s="12">
        <f>H866+H867+H868</f>
        <v>38.5</v>
      </c>
      <c r="I865" s="12">
        <f>I866+I867+I868</f>
        <v>0</v>
      </c>
      <c r="J865" s="32" t="s">
        <v>485</v>
      </c>
      <c r="K865" s="32" t="s">
        <v>484</v>
      </c>
      <c r="L865" s="32"/>
    </row>
    <row r="866" spans="1:12" ht="81" customHeight="1">
      <c r="A866" s="30"/>
      <c r="B866" s="31"/>
      <c r="C866" s="32"/>
      <c r="D866" s="11">
        <v>2018</v>
      </c>
      <c r="E866" s="12">
        <f>F866+G866+H866+I866</f>
        <v>0</v>
      </c>
      <c r="F866" s="12">
        <v>0</v>
      </c>
      <c r="G866" s="12">
        <v>0</v>
      </c>
      <c r="H866" s="12">
        <v>0</v>
      </c>
      <c r="I866" s="12">
        <v>0</v>
      </c>
      <c r="J866" s="32"/>
      <c r="K866" s="32"/>
      <c r="L866" s="32"/>
    </row>
    <row r="867" spans="1:12" ht="247.5" customHeight="1">
      <c r="A867" s="30"/>
      <c r="B867" s="31"/>
      <c r="C867" s="32"/>
      <c r="D867" s="11">
        <v>2019</v>
      </c>
      <c r="E867" s="12">
        <f>F867+G867+H867+I867</f>
        <v>38.5</v>
      </c>
      <c r="F867" s="12">
        <v>0</v>
      </c>
      <c r="G867" s="12">
        <v>0</v>
      </c>
      <c r="H867" s="12">
        <v>38.5</v>
      </c>
      <c r="I867" s="12">
        <v>0</v>
      </c>
      <c r="J867" s="32"/>
      <c r="K867" s="32"/>
      <c r="L867" s="32"/>
    </row>
    <row r="868" spans="1:12" ht="409.5" customHeight="1">
      <c r="A868" s="30"/>
      <c r="B868" s="31"/>
      <c r="C868" s="32"/>
      <c r="D868" s="11">
        <v>2020</v>
      </c>
      <c r="E868" s="12">
        <f>F868+G868+H868+I868</f>
        <v>0</v>
      </c>
      <c r="F868" s="12">
        <v>0</v>
      </c>
      <c r="G868" s="12">
        <v>0</v>
      </c>
      <c r="H868" s="12">
        <v>0</v>
      </c>
      <c r="I868" s="12">
        <v>0</v>
      </c>
      <c r="J868" s="32"/>
      <c r="K868" s="32"/>
      <c r="L868" s="32"/>
    </row>
    <row r="869" spans="1:12" ht="81" customHeight="1">
      <c r="A869" s="30" t="s">
        <v>385</v>
      </c>
      <c r="B869" s="31" t="s">
        <v>475</v>
      </c>
      <c r="C869" s="32" t="s">
        <v>67</v>
      </c>
      <c r="D869" s="10" t="s">
        <v>1</v>
      </c>
      <c r="E869" s="12">
        <f>E870+E871+E872</f>
        <v>89.3</v>
      </c>
      <c r="F869" s="12">
        <f>F870+F871+F872</f>
        <v>0</v>
      </c>
      <c r="G869" s="12">
        <f>G870+G871+G872</f>
        <v>0</v>
      </c>
      <c r="H869" s="12">
        <f>H870+H871+H872</f>
        <v>89.3</v>
      </c>
      <c r="I869" s="12">
        <f>I870+I871+I872</f>
        <v>0</v>
      </c>
      <c r="J869" s="32" t="s">
        <v>485</v>
      </c>
      <c r="K869" s="32" t="s">
        <v>484</v>
      </c>
      <c r="L869" s="32"/>
    </row>
    <row r="870" spans="1:12" ht="240" customHeight="1">
      <c r="A870" s="30"/>
      <c r="B870" s="31"/>
      <c r="C870" s="32"/>
      <c r="D870" s="11">
        <v>2018</v>
      </c>
      <c r="E870" s="12">
        <f>F870+G870+H870+I870</f>
        <v>0</v>
      </c>
      <c r="F870" s="12">
        <v>0</v>
      </c>
      <c r="G870" s="12">
        <v>0</v>
      </c>
      <c r="H870" s="12">
        <v>0</v>
      </c>
      <c r="I870" s="12">
        <v>0</v>
      </c>
      <c r="J870" s="32"/>
      <c r="K870" s="32"/>
      <c r="L870" s="32"/>
    </row>
    <row r="871" spans="1:12" ht="81" customHeight="1">
      <c r="A871" s="30"/>
      <c r="B871" s="31"/>
      <c r="C871" s="32"/>
      <c r="D871" s="11">
        <v>2019</v>
      </c>
      <c r="E871" s="12">
        <f>F871+G871+H871+I871</f>
        <v>89.3</v>
      </c>
      <c r="F871" s="12">
        <v>0</v>
      </c>
      <c r="G871" s="12">
        <v>0</v>
      </c>
      <c r="H871" s="12">
        <v>89.3</v>
      </c>
      <c r="I871" s="12">
        <v>0</v>
      </c>
      <c r="J871" s="32"/>
      <c r="K871" s="32"/>
      <c r="L871" s="32"/>
    </row>
    <row r="872" spans="1:12" ht="409.5" customHeight="1">
      <c r="A872" s="30"/>
      <c r="B872" s="31"/>
      <c r="C872" s="32"/>
      <c r="D872" s="11">
        <v>2020</v>
      </c>
      <c r="E872" s="12">
        <f>F872+G872+H872+I872</f>
        <v>0</v>
      </c>
      <c r="F872" s="12">
        <v>0</v>
      </c>
      <c r="G872" s="12">
        <v>0</v>
      </c>
      <c r="H872" s="12">
        <v>0</v>
      </c>
      <c r="I872" s="12">
        <v>0</v>
      </c>
      <c r="J872" s="32"/>
      <c r="K872" s="32"/>
      <c r="L872" s="32"/>
    </row>
    <row r="873" spans="1:12" ht="81" customHeight="1">
      <c r="A873" s="30" t="s">
        <v>388</v>
      </c>
      <c r="B873" s="31" t="s">
        <v>487</v>
      </c>
      <c r="C873" s="32" t="s">
        <v>67</v>
      </c>
      <c r="D873" s="10" t="s">
        <v>1</v>
      </c>
      <c r="E873" s="12">
        <f>E874+E875+E876</f>
        <v>1098.9</v>
      </c>
      <c r="F873" s="12">
        <f>F874+F875+F876</f>
        <v>0</v>
      </c>
      <c r="G873" s="12">
        <f>G874+G875+G876</f>
        <v>0</v>
      </c>
      <c r="H873" s="12">
        <f>H874+H875+H876</f>
        <v>1098.9</v>
      </c>
      <c r="I873" s="12">
        <f>I874+I875+I876</f>
        <v>0</v>
      </c>
      <c r="J873" s="32" t="s">
        <v>485</v>
      </c>
      <c r="K873" s="32" t="s">
        <v>484</v>
      </c>
      <c r="L873" s="32"/>
    </row>
    <row r="874" spans="1:12" ht="138" customHeight="1">
      <c r="A874" s="30"/>
      <c r="B874" s="31"/>
      <c r="C874" s="32"/>
      <c r="D874" s="11">
        <v>2018</v>
      </c>
      <c r="E874" s="12">
        <f>F874+G874+H874+I874</f>
        <v>0</v>
      </c>
      <c r="F874" s="12">
        <v>0</v>
      </c>
      <c r="G874" s="12">
        <v>0</v>
      </c>
      <c r="H874" s="12">
        <v>0</v>
      </c>
      <c r="I874" s="12">
        <v>0</v>
      </c>
      <c r="J874" s="32"/>
      <c r="K874" s="32"/>
      <c r="L874" s="32"/>
    </row>
    <row r="875" spans="1:12" ht="81" customHeight="1">
      <c r="A875" s="30"/>
      <c r="B875" s="31"/>
      <c r="C875" s="32"/>
      <c r="D875" s="11">
        <v>2019</v>
      </c>
      <c r="E875" s="12">
        <f>F875+G875+H875+I875</f>
        <v>1098.9</v>
      </c>
      <c r="F875" s="12">
        <v>0</v>
      </c>
      <c r="G875" s="12">
        <v>0</v>
      </c>
      <c r="H875" s="12">
        <v>1098.9</v>
      </c>
      <c r="I875" s="12">
        <v>0</v>
      </c>
      <c r="J875" s="32"/>
      <c r="K875" s="32"/>
      <c r="L875" s="32"/>
    </row>
    <row r="876" spans="1:12" ht="348" customHeight="1">
      <c r="A876" s="30"/>
      <c r="B876" s="31"/>
      <c r="C876" s="32"/>
      <c r="D876" s="11">
        <v>2020</v>
      </c>
      <c r="E876" s="12">
        <f>F876+G876+H876+I876</f>
        <v>0</v>
      </c>
      <c r="F876" s="12">
        <v>0</v>
      </c>
      <c r="G876" s="12">
        <v>0</v>
      </c>
      <c r="H876" s="12">
        <v>0</v>
      </c>
      <c r="I876" s="12">
        <v>0</v>
      </c>
      <c r="J876" s="32"/>
      <c r="K876" s="32"/>
      <c r="L876" s="32"/>
    </row>
    <row r="877" spans="1:12" ht="81" customHeight="1">
      <c r="A877" s="30" t="s">
        <v>391</v>
      </c>
      <c r="B877" s="31" t="s">
        <v>476</v>
      </c>
      <c r="C877" s="32" t="s">
        <v>67</v>
      </c>
      <c r="D877" s="10" t="s">
        <v>1</v>
      </c>
      <c r="E877" s="12">
        <f>E878+E879+E880</f>
        <v>164</v>
      </c>
      <c r="F877" s="12">
        <f>F878+F879+F880</f>
        <v>0</v>
      </c>
      <c r="G877" s="12">
        <f>G878+G879+G880</f>
        <v>0</v>
      </c>
      <c r="H877" s="12">
        <f>H878+H879+H880</f>
        <v>164</v>
      </c>
      <c r="I877" s="12">
        <f>I878+I879+I880</f>
        <v>0</v>
      </c>
      <c r="J877" s="32" t="s">
        <v>485</v>
      </c>
      <c r="K877" s="32" t="s">
        <v>484</v>
      </c>
      <c r="L877" s="32"/>
    </row>
    <row r="878" spans="1:12" ht="81" customHeight="1">
      <c r="A878" s="30"/>
      <c r="B878" s="31"/>
      <c r="C878" s="32"/>
      <c r="D878" s="11">
        <v>2018</v>
      </c>
      <c r="E878" s="12">
        <f>F878+G878+H878+I878</f>
        <v>0</v>
      </c>
      <c r="F878" s="12">
        <v>0</v>
      </c>
      <c r="G878" s="12">
        <v>0</v>
      </c>
      <c r="H878" s="12">
        <v>0</v>
      </c>
      <c r="I878" s="12">
        <v>0</v>
      </c>
      <c r="J878" s="32"/>
      <c r="K878" s="32"/>
      <c r="L878" s="32"/>
    </row>
    <row r="879" spans="1:12" ht="81" customHeight="1">
      <c r="A879" s="30"/>
      <c r="B879" s="31"/>
      <c r="C879" s="32"/>
      <c r="D879" s="11">
        <v>2019</v>
      </c>
      <c r="E879" s="12">
        <f>F879+G879+H879+I879</f>
        <v>164</v>
      </c>
      <c r="F879" s="12">
        <v>0</v>
      </c>
      <c r="G879" s="12">
        <v>0</v>
      </c>
      <c r="H879" s="12">
        <v>164</v>
      </c>
      <c r="I879" s="12">
        <v>0</v>
      </c>
      <c r="J879" s="32"/>
      <c r="K879" s="32"/>
      <c r="L879" s="32"/>
    </row>
    <row r="880" spans="1:12" ht="409.5" customHeight="1">
      <c r="A880" s="30"/>
      <c r="B880" s="31"/>
      <c r="C880" s="32"/>
      <c r="D880" s="11">
        <v>2020</v>
      </c>
      <c r="E880" s="12">
        <f>F880+G880+H880+I880</f>
        <v>0</v>
      </c>
      <c r="F880" s="12">
        <v>0</v>
      </c>
      <c r="G880" s="12">
        <v>0</v>
      </c>
      <c r="H880" s="12">
        <v>0</v>
      </c>
      <c r="I880" s="12">
        <v>0</v>
      </c>
      <c r="J880" s="32"/>
      <c r="K880" s="32"/>
      <c r="L880" s="32"/>
    </row>
    <row r="881" spans="1:12" ht="81" customHeight="1">
      <c r="A881" s="30" t="s">
        <v>394</v>
      </c>
      <c r="B881" s="31" t="s">
        <v>477</v>
      </c>
      <c r="C881" s="32" t="s">
        <v>196</v>
      </c>
      <c r="D881" s="10" t="s">
        <v>1</v>
      </c>
      <c r="E881" s="12">
        <f>E882+E883+E884</f>
        <v>138.4</v>
      </c>
      <c r="F881" s="12">
        <f>F882+F883+F884</f>
        <v>0</v>
      </c>
      <c r="G881" s="12">
        <f>G882+G883+G884</f>
        <v>0</v>
      </c>
      <c r="H881" s="12">
        <f>H882+H883+H884</f>
        <v>138.4</v>
      </c>
      <c r="I881" s="12">
        <f>I882+I883+I884</f>
        <v>0</v>
      </c>
      <c r="J881" s="32" t="s">
        <v>485</v>
      </c>
      <c r="K881" s="32" t="s">
        <v>484</v>
      </c>
      <c r="L881" s="32"/>
    </row>
    <row r="882" spans="1:12" ht="81" customHeight="1">
      <c r="A882" s="30"/>
      <c r="B882" s="31"/>
      <c r="C882" s="32"/>
      <c r="D882" s="11">
        <v>2018</v>
      </c>
      <c r="E882" s="12">
        <f>F882+G882+H882+I882</f>
        <v>0</v>
      </c>
      <c r="F882" s="12">
        <v>0</v>
      </c>
      <c r="G882" s="12">
        <v>0</v>
      </c>
      <c r="H882" s="12">
        <v>0</v>
      </c>
      <c r="I882" s="12">
        <v>0</v>
      </c>
      <c r="J882" s="32"/>
      <c r="K882" s="32"/>
      <c r="L882" s="32"/>
    </row>
    <row r="883" spans="1:12" ht="298.5" customHeight="1">
      <c r="A883" s="30"/>
      <c r="B883" s="31"/>
      <c r="C883" s="32"/>
      <c r="D883" s="11">
        <v>2019</v>
      </c>
      <c r="E883" s="12">
        <f>F883+G883+H883+I883</f>
        <v>138.4</v>
      </c>
      <c r="F883" s="12">
        <v>0</v>
      </c>
      <c r="G883" s="12">
        <v>0</v>
      </c>
      <c r="H883" s="12">
        <v>138.4</v>
      </c>
      <c r="I883" s="12">
        <v>0</v>
      </c>
      <c r="J883" s="32"/>
      <c r="K883" s="32"/>
      <c r="L883" s="32"/>
    </row>
    <row r="884" spans="1:12" ht="409.5" customHeight="1">
      <c r="A884" s="30"/>
      <c r="B884" s="31"/>
      <c r="C884" s="32"/>
      <c r="D884" s="11">
        <v>2020</v>
      </c>
      <c r="E884" s="12">
        <f>F884+G884+H884+I884</f>
        <v>0</v>
      </c>
      <c r="F884" s="12">
        <v>0</v>
      </c>
      <c r="G884" s="12">
        <v>0</v>
      </c>
      <c r="H884" s="12">
        <v>0</v>
      </c>
      <c r="I884" s="12">
        <v>0</v>
      </c>
      <c r="J884" s="32"/>
      <c r="K884" s="32"/>
      <c r="L884" s="32"/>
    </row>
    <row r="885" spans="1:12" ht="81" customHeight="1">
      <c r="A885" s="30" t="s">
        <v>397</v>
      </c>
      <c r="B885" s="31" t="s">
        <v>488</v>
      </c>
      <c r="C885" s="32" t="s">
        <v>145</v>
      </c>
      <c r="D885" s="10" t="s">
        <v>1</v>
      </c>
      <c r="E885" s="12">
        <f>E886+E887+E888</f>
        <v>127.8</v>
      </c>
      <c r="F885" s="12">
        <f>F886+F887+F888</f>
        <v>0</v>
      </c>
      <c r="G885" s="12">
        <f>G886+G887+G888</f>
        <v>0</v>
      </c>
      <c r="H885" s="12">
        <f>H886+H887+H888</f>
        <v>127.8</v>
      </c>
      <c r="I885" s="12">
        <f>I886+I887+I888</f>
        <v>0</v>
      </c>
      <c r="J885" s="32" t="s">
        <v>485</v>
      </c>
      <c r="K885" s="32" t="s">
        <v>484</v>
      </c>
      <c r="L885" s="32"/>
    </row>
    <row r="886" spans="1:12" ht="145.5" customHeight="1">
      <c r="A886" s="30"/>
      <c r="B886" s="31"/>
      <c r="C886" s="32"/>
      <c r="D886" s="11">
        <v>2018</v>
      </c>
      <c r="E886" s="12">
        <f>F886+G886+H886+I886</f>
        <v>0</v>
      </c>
      <c r="F886" s="12">
        <v>0</v>
      </c>
      <c r="G886" s="12">
        <v>0</v>
      </c>
      <c r="H886" s="12">
        <v>0</v>
      </c>
      <c r="I886" s="12">
        <v>0</v>
      </c>
      <c r="J886" s="32"/>
      <c r="K886" s="32"/>
      <c r="L886" s="32"/>
    </row>
    <row r="887" spans="1:12" ht="220.5" customHeight="1">
      <c r="A887" s="30"/>
      <c r="B887" s="31"/>
      <c r="C887" s="32"/>
      <c r="D887" s="11">
        <v>2019</v>
      </c>
      <c r="E887" s="12">
        <f>F887+G887+H887+I887</f>
        <v>127.8</v>
      </c>
      <c r="F887" s="12">
        <v>0</v>
      </c>
      <c r="G887" s="12">
        <v>0</v>
      </c>
      <c r="H887" s="12">
        <v>127.8</v>
      </c>
      <c r="I887" s="12">
        <v>0</v>
      </c>
      <c r="J887" s="32"/>
      <c r="K887" s="32"/>
      <c r="L887" s="32"/>
    </row>
    <row r="888" spans="1:12" ht="409.5" customHeight="1">
      <c r="A888" s="30"/>
      <c r="B888" s="31"/>
      <c r="C888" s="32"/>
      <c r="D888" s="11">
        <v>2020</v>
      </c>
      <c r="E888" s="12">
        <f>F888+G888+H888+I888</f>
        <v>0</v>
      </c>
      <c r="F888" s="12">
        <v>0</v>
      </c>
      <c r="G888" s="12">
        <v>0</v>
      </c>
      <c r="H888" s="12">
        <v>0</v>
      </c>
      <c r="I888" s="12">
        <v>0</v>
      </c>
      <c r="J888" s="32"/>
      <c r="K888" s="32"/>
      <c r="L888" s="32"/>
    </row>
    <row r="889" spans="1:12" ht="81" customHeight="1">
      <c r="A889" s="30" t="s">
        <v>400</v>
      </c>
      <c r="B889" s="31" t="s">
        <v>478</v>
      </c>
      <c r="C889" s="32" t="s">
        <v>67</v>
      </c>
      <c r="D889" s="10" t="s">
        <v>1</v>
      </c>
      <c r="E889" s="12">
        <f>E890+E891+E892</f>
        <v>90.7</v>
      </c>
      <c r="F889" s="12">
        <f>F890+F891+F892</f>
        <v>0</v>
      </c>
      <c r="G889" s="12">
        <f>G890+G891+G892</f>
        <v>0</v>
      </c>
      <c r="H889" s="12">
        <f>H890+H891+H892</f>
        <v>90.7</v>
      </c>
      <c r="I889" s="12">
        <f>I890+I891+I892</f>
        <v>0</v>
      </c>
      <c r="J889" s="32" t="s">
        <v>485</v>
      </c>
      <c r="K889" s="32" t="s">
        <v>484</v>
      </c>
      <c r="L889" s="32"/>
    </row>
    <row r="890" spans="1:12" ht="228" customHeight="1">
      <c r="A890" s="30"/>
      <c r="B890" s="31"/>
      <c r="C890" s="32"/>
      <c r="D890" s="11">
        <v>2018</v>
      </c>
      <c r="E890" s="12">
        <f>F890+G890+H890+I890</f>
        <v>0</v>
      </c>
      <c r="F890" s="12">
        <v>0</v>
      </c>
      <c r="G890" s="12">
        <v>0</v>
      </c>
      <c r="H890" s="12">
        <v>0</v>
      </c>
      <c r="I890" s="12">
        <v>0</v>
      </c>
      <c r="J890" s="32"/>
      <c r="K890" s="32"/>
      <c r="L890" s="32"/>
    </row>
    <row r="891" spans="1:12" ht="81" customHeight="1">
      <c r="A891" s="30"/>
      <c r="B891" s="31"/>
      <c r="C891" s="32"/>
      <c r="D891" s="11">
        <v>2019</v>
      </c>
      <c r="E891" s="12">
        <f>F891+G891+H891+I891</f>
        <v>90.7</v>
      </c>
      <c r="F891" s="12">
        <v>0</v>
      </c>
      <c r="G891" s="12">
        <v>0</v>
      </c>
      <c r="H891" s="12">
        <v>90.7</v>
      </c>
      <c r="I891" s="12">
        <v>0</v>
      </c>
      <c r="J891" s="32"/>
      <c r="K891" s="32"/>
      <c r="L891" s="32"/>
    </row>
    <row r="892" spans="1:12" ht="409.5" customHeight="1">
      <c r="A892" s="30"/>
      <c r="B892" s="31"/>
      <c r="C892" s="32"/>
      <c r="D892" s="11">
        <v>2020</v>
      </c>
      <c r="E892" s="12">
        <f>F892+G892+H892+I892</f>
        <v>0</v>
      </c>
      <c r="F892" s="12">
        <v>0</v>
      </c>
      <c r="G892" s="12">
        <v>0</v>
      </c>
      <c r="H892" s="12">
        <v>0</v>
      </c>
      <c r="I892" s="12">
        <v>0</v>
      </c>
      <c r="J892" s="32"/>
      <c r="K892" s="32"/>
      <c r="L892" s="32"/>
    </row>
    <row r="893" spans="1:12" ht="81" customHeight="1">
      <c r="A893" s="30" t="s">
        <v>403</v>
      </c>
      <c r="B893" s="31" t="s">
        <v>479</v>
      </c>
      <c r="C893" s="32" t="s">
        <v>67</v>
      </c>
      <c r="D893" s="10" t="s">
        <v>1</v>
      </c>
      <c r="E893" s="12">
        <f>E894+E895+E896</f>
        <v>989.2</v>
      </c>
      <c r="F893" s="12">
        <f>F894+F895+F896</f>
        <v>0</v>
      </c>
      <c r="G893" s="12">
        <f>G894+G895+G896</f>
        <v>0</v>
      </c>
      <c r="H893" s="12">
        <f>H894+H895+H896</f>
        <v>989.2</v>
      </c>
      <c r="I893" s="12">
        <f>I894+I895+I896</f>
        <v>0</v>
      </c>
      <c r="J893" s="32" t="s">
        <v>485</v>
      </c>
      <c r="K893" s="32" t="s">
        <v>484</v>
      </c>
      <c r="L893" s="32"/>
    </row>
    <row r="894" spans="1:12" ht="81" customHeight="1">
      <c r="A894" s="30"/>
      <c r="B894" s="31"/>
      <c r="C894" s="32"/>
      <c r="D894" s="11">
        <v>2018</v>
      </c>
      <c r="E894" s="12">
        <f>F894+G894+H894+I894</f>
        <v>0</v>
      </c>
      <c r="F894" s="12">
        <v>0</v>
      </c>
      <c r="G894" s="12">
        <v>0</v>
      </c>
      <c r="H894" s="12">
        <v>0</v>
      </c>
      <c r="I894" s="12">
        <v>0</v>
      </c>
      <c r="J894" s="32"/>
      <c r="K894" s="32"/>
      <c r="L894" s="32"/>
    </row>
    <row r="895" spans="1:12" ht="81" customHeight="1">
      <c r="A895" s="30"/>
      <c r="B895" s="31"/>
      <c r="C895" s="32"/>
      <c r="D895" s="11">
        <v>2019</v>
      </c>
      <c r="E895" s="12">
        <f>F895+G895+H895+I895</f>
        <v>0</v>
      </c>
      <c r="F895" s="12">
        <v>0</v>
      </c>
      <c r="G895" s="12">
        <v>0</v>
      </c>
      <c r="H895" s="12">
        <v>0</v>
      </c>
      <c r="I895" s="12">
        <v>0</v>
      </c>
      <c r="J895" s="32"/>
      <c r="K895" s="32"/>
      <c r="L895" s="32"/>
    </row>
    <row r="896" spans="1:12" ht="409.5" customHeight="1">
      <c r="A896" s="30"/>
      <c r="B896" s="31"/>
      <c r="C896" s="32"/>
      <c r="D896" s="11">
        <v>2020</v>
      </c>
      <c r="E896" s="12">
        <f>F896+G896+H896+I896</f>
        <v>989.2</v>
      </c>
      <c r="F896" s="12">
        <v>0</v>
      </c>
      <c r="G896" s="12">
        <v>0</v>
      </c>
      <c r="H896" s="12">
        <v>989.2</v>
      </c>
      <c r="I896" s="12">
        <v>0</v>
      </c>
      <c r="J896" s="32"/>
      <c r="K896" s="32"/>
      <c r="L896" s="32"/>
    </row>
    <row r="897" spans="1:12" ht="81" customHeight="1">
      <c r="A897" s="30" t="s">
        <v>406</v>
      </c>
      <c r="B897" s="31" t="s">
        <v>480</v>
      </c>
      <c r="C897" s="32" t="s">
        <v>67</v>
      </c>
      <c r="D897" s="10" t="s">
        <v>1</v>
      </c>
      <c r="E897" s="12">
        <f>E898+E899+E900</f>
        <v>2160.2</v>
      </c>
      <c r="F897" s="12">
        <f>F898+F899+F900</f>
        <v>0</v>
      </c>
      <c r="G897" s="12">
        <f>G898+G899+G900</f>
        <v>0</v>
      </c>
      <c r="H897" s="12">
        <f>H898+H899+H900</f>
        <v>2160.2</v>
      </c>
      <c r="I897" s="12">
        <f>I898+I899+I900</f>
        <v>0</v>
      </c>
      <c r="J897" s="32" t="s">
        <v>485</v>
      </c>
      <c r="K897" s="32" t="s">
        <v>484</v>
      </c>
      <c r="L897" s="32"/>
    </row>
    <row r="898" spans="1:12" ht="81" customHeight="1">
      <c r="A898" s="30"/>
      <c r="B898" s="31"/>
      <c r="C898" s="32"/>
      <c r="D898" s="11">
        <v>2018</v>
      </c>
      <c r="E898" s="12">
        <f>F898+G898+H898+I898</f>
        <v>0</v>
      </c>
      <c r="F898" s="12">
        <v>0</v>
      </c>
      <c r="G898" s="12">
        <v>0</v>
      </c>
      <c r="H898" s="12">
        <v>0</v>
      </c>
      <c r="I898" s="12">
        <v>0</v>
      </c>
      <c r="J898" s="32"/>
      <c r="K898" s="32"/>
      <c r="L898" s="32"/>
    </row>
    <row r="899" spans="1:12" ht="81" customHeight="1">
      <c r="A899" s="30"/>
      <c r="B899" s="31"/>
      <c r="C899" s="32"/>
      <c r="D899" s="11">
        <v>2019</v>
      </c>
      <c r="E899" s="12">
        <f>F899+G899+H899+I899</f>
        <v>0</v>
      </c>
      <c r="F899" s="12">
        <v>0</v>
      </c>
      <c r="G899" s="12">
        <v>0</v>
      </c>
      <c r="H899" s="12">
        <v>0</v>
      </c>
      <c r="I899" s="12">
        <v>0</v>
      </c>
      <c r="J899" s="32"/>
      <c r="K899" s="32"/>
      <c r="L899" s="32"/>
    </row>
    <row r="900" spans="1:12" ht="409.5" customHeight="1">
      <c r="A900" s="30"/>
      <c r="B900" s="31"/>
      <c r="C900" s="32"/>
      <c r="D900" s="11">
        <v>2020</v>
      </c>
      <c r="E900" s="12">
        <f>F900+G900+H900+I900</f>
        <v>2160.2</v>
      </c>
      <c r="F900" s="12">
        <v>0</v>
      </c>
      <c r="G900" s="12">
        <v>0</v>
      </c>
      <c r="H900" s="12">
        <v>2160.2</v>
      </c>
      <c r="I900" s="12">
        <v>0</v>
      </c>
      <c r="J900" s="32"/>
      <c r="K900" s="32"/>
      <c r="L900" s="32"/>
    </row>
    <row r="901" spans="1:12" ht="81" customHeight="1">
      <c r="A901" s="30" t="s">
        <v>409</v>
      </c>
      <c r="B901" s="31" t="s">
        <v>481</v>
      </c>
      <c r="C901" s="32" t="s">
        <v>196</v>
      </c>
      <c r="D901" s="10" t="s">
        <v>1</v>
      </c>
      <c r="E901" s="12">
        <f>E902+E903+E904</f>
        <v>786.5</v>
      </c>
      <c r="F901" s="12">
        <f>F902+F903+F904</f>
        <v>0</v>
      </c>
      <c r="G901" s="12">
        <f>G902+G903+G904</f>
        <v>0</v>
      </c>
      <c r="H901" s="12">
        <f>H902+H903+H904</f>
        <v>786.5</v>
      </c>
      <c r="I901" s="12">
        <f>I902+I903+I904</f>
        <v>0</v>
      </c>
      <c r="J901" s="32" t="s">
        <v>485</v>
      </c>
      <c r="K901" s="32" t="s">
        <v>484</v>
      </c>
      <c r="L901" s="32"/>
    </row>
    <row r="902" spans="1:12" ht="163.5" customHeight="1">
      <c r="A902" s="30"/>
      <c r="B902" s="31"/>
      <c r="C902" s="32"/>
      <c r="D902" s="11">
        <v>2018</v>
      </c>
      <c r="E902" s="12">
        <f>F902+G902+H902+I902</f>
        <v>0</v>
      </c>
      <c r="F902" s="12">
        <v>0</v>
      </c>
      <c r="G902" s="12">
        <v>0</v>
      </c>
      <c r="H902" s="12">
        <v>0</v>
      </c>
      <c r="I902" s="12">
        <v>0</v>
      </c>
      <c r="J902" s="32"/>
      <c r="K902" s="32"/>
      <c r="L902" s="32"/>
    </row>
    <row r="903" spans="1:12" ht="81" customHeight="1">
      <c r="A903" s="30"/>
      <c r="B903" s="31"/>
      <c r="C903" s="32"/>
      <c r="D903" s="11">
        <v>2019</v>
      </c>
      <c r="E903" s="12">
        <f>F903+G903+H903+I903</f>
        <v>0</v>
      </c>
      <c r="F903" s="12">
        <v>0</v>
      </c>
      <c r="G903" s="12">
        <v>0</v>
      </c>
      <c r="H903" s="12">
        <v>0</v>
      </c>
      <c r="I903" s="12">
        <v>0</v>
      </c>
      <c r="J903" s="32"/>
      <c r="K903" s="32"/>
      <c r="L903" s="32"/>
    </row>
    <row r="904" spans="1:12" ht="409.5" customHeight="1">
      <c r="A904" s="30"/>
      <c r="B904" s="31"/>
      <c r="C904" s="32"/>
      <c r="D904" s="11">
        <v>2020</v>
      </c>
      <c r="E904" s="12">
        <f>F904+G904+H904+I904</f>
        <v>786.5</v>
      </c>
      <c r="F904" s="12">
        <v>0</v>
      </c>
      <c r="G904" s="12">
        <v>0</v>
      </c>
      <c r="H904" s="12">
        <v>786.5</v>
      </c>
      <c r="I904" s="12">
        <v>0</v>
      </c>
      <c r="J904" s="32"/>
      <c r="K904" s="32"/>
      <c r="L904" s="32"/>
    </row>
    <row r="905" spans="1:12" ht="81" customHeight="1">
      <c r="A905" s="30" t="s">
        <v>412</v>
      </c>
      <c r="B905" s="31" t="s">
        <v>482</v>
      </c>
      <c r="C905" s="32" t="s">
        <v>145</v>
      </c>
      <c r="D905" s="10" t="s">
        <v>1</v>
      </c>
      <c r="E905" s="12">
        <f>E906+E907+E908</f>
        <v>2886.8</v>
      </c>
      <c r="F905" s="12">
        <f>F906+F907+F908</f>
        <v>0</v>
      </c>
      <c r="G905" s="12">
        <f>G906+G907+G908</f>
        <v>0</v>
      </c>
      <c r="H905" s="12">
        <f>H906+H907+H908</f>
        <v>2886.8</v>
      </c>
      <c r="I905" s="12">
        <f>I906+I907+I908</f>
        <v>0</v>
      </c>
      <c r="J905" s="32" t="s">
        <v>485</v>
      </c>
      <c r="K905" s="32" t="s">
        <v>484</v>
      </c>
      <c r="L905" s="32"/>
    </row>
    <row r="906" spans="1:12" ht="81" customHeight="1">
      <c r="A906" s="30"/>
      <c r="B906" s="31"/>
      <c r="C906" s="32"/>
      <c r="D906" s="11">
        <v>2018</v>
      </c>
      <c r="E906" s="12">
        <f>F906+G906+H906+I906</f>
        <v>0</v>
      </c>
      <c r="F906" s="12">
        <v>0</v>
      </c>
      <c r="G906" s="12">
        <v>0</v>
      </c>
      <c r="H906" s="12">
        <v>0</v>
      </c>
      <c r="I906" s="12">
        <v>0</v>
      </c>
      <c r="J906" s="32"/>
      <c r="K906" s="32"/>
      <c r="L906" s="32"/>
    </row>
    <row r="907" spans="1:12" ht="81" customHeight="1">
      <c r="A907" s="30"/>
      <c r="B907" s="31"/>
      <c r="C907" s="32"/>
      <c r="D907" s="11">
        <v>2019</v>
      </c>
      <c r="E907" s="12">
        <f>F907+G907+H907+I907</f>
        <v>0</v>
      </c>
      <c r="F907" s="12">
        <v>0</v>
      </c>
      <c r="G907" s="12">
        <v>0</v>
      </c>
      <c r="H907" s="12">
        <v>0</v>
      </c>
      <c r="I907" s="12">
        <v>0</v>
      </c>
      <c r="J907" s="32"/>
      <c r="K907" s="32"/>
      <c r="L907" s="32"/>
    </row>
    <row r="908" spans="1:12" ht="81" customHeight="1">
      <c r="A908" s="30"/>
      <c r="B908" s="31"/>
      <c r="C908" s="32"/>
      <c r="D908" s="11">
        <v>2020</v>
      </c>
      <c r="E908" s="12">
        <f>F908+G908+H908+I908</f>
        <v>2886.8</v>
      </c>
      <c r="F908" s="12">
        <v>0</v>
      </c>
      <c r="G908" s="12">
        <v>0</v>
      </c>
      <c r="H908" s="12">
        <v>2886.8</v>
      </c>
      <c r="I908" s="12">
        <v>0</v>
      </c>
      <c r="J908" s="32"/>
      <c r="K908" s="32"/>
      <c r="L908" s="32"/>
    </row>
    <row r="909" spans="1:12" ht="81" customHeight="1">
      <c r="A909" s="30" t="s">
        <v>415</v>
      </c>
      <c r="B909" s="31" t="s">
        <v>483</v>
      </c>
      <c r="C909" s="32" t="s">
        <v>67</v>
      </c>
      <c r="D909" s="10" t="s">
        <v>1</v>
      </c>
      <c r="E909" s="12">
        <f>E910+E911+E912</f>
        <v>810.9</v>
      </c>
      <c r="F909" s="12">
        <f>F910+F911+F912</f>
        <v>0</v>
      </c>
      <c r="G909" s="12">
        <f>G910+G911+G912</f>
        <v>0</v>
      </c>
      <c r="H909" s="12">
        <f>H910+H911+H912</f>
        <v>810.9</v>
      </c>
      <c r="I909" s="12">
        <f>I910+I911+I912</f>
        <v>0</v>
      </c>
      <c r="J909" s="32" t="s">
        <v>485</v>
      </c>
      <c r="K909" s="32" t="s">
        <v>484</v>
      </c>
      <c r="L909" s="32"/>
    </row>
    <row r="910" spans="1:12" ht="81" customHeight="1">
      <c r="A910" s="30"/>
      <c r="B910" s="31"/>
      <c r="C910" s="32"/>
      <c r="D910" s="11">
        <v>2018</v>
      </c>
      <c r="E910" s="12">
        <f>F910+G910+H910+I910</f>
        <v>0</v>
      </c>
      <c r="F910" s="12">
        <v>0</v>
      </c>
      <c r="G910" s="12">
        <v>0</v>
      </c>
      <c r="H910" s="12">
        <v>0</v>
      </c>
      <c r="I910" s="12">
        <v>0</v>
      </c>
      <c r="J910" s="32"/>
      <c r="K910" s="32"/>
      <c r="L910" s="32"/>
    </row>
    <row r="911" spans="1:12" ht="81" customHeight="1">
      <c r="A911" s="30"/>
      <c r="B911" s="31"/>
      <c r="C911" s="32"/>
      <c r="D911" s="11">
        <v>2019</v>
      </c>
      <c r="E911" s="12">
        <f>F911+G911+H911+I911</f>
        <v>0</v>
      </c>
      <c r="F911" s="12">
        <v>0</v>
      </c>
      <c r="G911" s="12">
        <v>0</v>
      </c>
      <c r="H911" s="12">
        <v>0</v>
      </c>
      <c r="I911" s="12">
        <v>0</v>
      </c>
      <c r="J911" s="32"/>
      <c r="K911" s="32"/>
      <c r="L911" s="32"/>
    </row>
    <row r="912" spans="1:12" ht="409.5" customHeight="1">
      <c r="A912" s="30"/>
      <c r="B912" s="31"/>
      <c r="C912" s="32"/>
      <c r="D912" s="11">
        <v>2020</v>
      </c>
      <c r="E912" s="12">
        <f>F912+G912+H912+I912</f>
        <v>810.9</v>
      </c>
      <c r="F912" s="12">
        <v>0</v>
      </c>
      <c r="G912" s="12">
        <v>0</v>
      </c>
      <c r="H912" s="12">
        <v>810.9</v>
      </c>
      <c r="I912" s="12">
        <v>0</v>
      </c>
      <c r="J912" s="32"/>
      <c r="K912" s="32"/>
      <c r="L912" s="32"/>
    </row>
    <row r="913" spans="1:12" ht="81" customHeight="1">
      <c r="A913" s="30" t="s">
        <v>418</v>
      </c>
      <c r="B913" s="31" t="s">
        <v>489</v>
      </c>
      <c r="C913" s="32" t="s">
        <v>67</v>
      </c>
      <c r="D913" s="10" t="s">
        <v>1</v>
      </c>
      <c r="E913" s="12">
        <f>E914+E915+E916</f>
        <v>29.9</v>
      </c>
      <c r="F913" s="12">
        <f>F914+F915+F916</f>
        <v>0</v>
      </c>
      <c r="G913" s="12">
        <f>G914+G915+G916</f>
        <v>0</v>
      </c>
      <c r="H913" s="12">
        <f>H914+H915+H916</f>
        <v>29.9</v>
      </c>
      <c r="I913" s="12">
        <f>I914+I915+I916</f>
        <v>0</v>
      </c>
      <c r="J913" s="32" t="s">
        <v>485</v>
      </c>
      <c r="K913" s="32" t="s">
        <v>484</v>
      </c>
      <c r="L913" s="32"/>
    </row>
    <row r="914" spans="1:12" ht="81" customHeight="1">
      <c r="A914" s="30"/>
      <c r="B914" s="31"/>
      <c r="C914" s="32"/>
      <c r="D914" s="11">
        <v>2018</v>
      </c>
      <c r="E914" s="12">
        <f>F914+G914+H914+I914</f>
        <v>29.9</v>
      </c>
      <c r="F914" s="12">
        <v>0</v>
      </c>
      <c r="G914" s="12">
        <v>0</v>
      </c>
      <c r="H914" s="12">
        <v>29.9</v>
      </c>
      <c r="I914" s="12">
        <v>0</v>
      </c>
      <c r="J914" s="32"/>
      <c r="K914" s="32"/>
      <c r="L914" s="32"/>
    </row>
    <row r="915" spans="1:12" ht="81" customHeight="1">
      <c r="A915" s="30"/>
      <c r="B915" s="31"/>
      <c r="C915" s="32"/>
      <c r="D915" s="11">
        <v>2019</v>
      </c>
      <c r="E915" s="12">
        <f>F915+G915+H915+I915</f>
        <v>0</v>
      </c>
      <c r="F915" s="12">
        <v>0</v>
      </c>
      <c r="G915" s="12">
        <v>0</v>
      </c>
      <c r="H915" s="12">
        <v>0</v>
      </c>
      <c r="I915" s="12">
        <v>0</v>
      </c>
      <c r="J915" s="32"/>
      <c r="K915" s="32"/>
      <c r="L915" s="32"/>
    </row>
    <row r="916" spans="1:12" ht="328.5" customHeight="1">
      <c r="A916" s="30"/>
      <c r="B916" s="31"/>
      <c r="C916" s="32"/>
      <c r="D916" s="11">
        <v>2020</v>
      </c>
      <c r="E916" s="12">
        <f>F916+G916+H916+I916</f>
        <v>0</v>
      </c>
      <c r="F916" s="12">
        <v>0</v>
      </c>
      <c r="G916" s="12">
        <v>0</v>
      </c>
      <c r="H916" s="12">
        <v>0</v>
      </c>
      <c r="I916" s="12">
        <v>0</v>
      </c>
      <c r="J916" s="32"/>
      <c r="K916" s="32"/>
      <c r="L916" s="32"/>
    </row>
    <row r="917" spans="1:12" ht="81" customHeight="1">
      <c r="A917" s="30" t="s">
        <v>421</v>
      </c>
      <c r="B917" s="31" t="s">
        <v>490</v>
      </c>
      <c r="C917" s="32" t="s">
        <v>67</v>
      </c>
      <c r="D917" s="10" t="s">
        <v>1</v>
      </c>
      <c r="E917" s="12">
        <f>E918+E919+E920</f>
        <v>1236.4</v>
      </c>
      <c r="F917" s="12">
        <f>F918+F919+F920</f>
        <v>0</v>
      </c>
      <c r="G917" s="12">
        <f>G918+G919+G920</f>
        <v>0</v>
      </c>
      <c r="H917" s="12">
        <f>H918+H919+H920</f>
        <v>1236.4</v>
      </c>
      <c r="I917" s="12">
        <f>I918+I919+I920</f>
        <v>0</v>
      </c>
      <c r="J917" s="32" t="s">
        <v>485</v>
      </c>
      <c r="K917" s="32" t="s">
        <v>484</v>
      </c>
      <c r="L917" s="32"/>
    </row>
    <row r="918" spans="1:12" ht="81" customHeight="1">
      <c r="A918" s="30"/>
      <c r="B918" s="31"/>
      <c r="C918" s="32"/>
      <c r="D918" s="11">
        <v>2018</v>
      </c>
      <c r="E918" s="12">
        <f>F918+G918+H918+I918</f>
        <v>1236.4</v>
      </c>
      <c r="F918" s="12">
        <v>0</v>
      </c>
      <c r="G918" s="12">
        <v>0</v>
      </c>
      <c r="H918" s="12">
        <v>1236.4</v>
      </c>
      <c r="I918" s="12">
        <v>0</v>
      </c>
      <c r="J918" s="32"/>
      <c r="K918" s="32"/>
      <c r="L918" s="32"/>
    </row>
    <row r="919" spans="1:12" ht="81" customHeight="1">
      <c r="A919" s="30"/>
      <c r="B919" s="31"/>
      <c r="C919" s="32"/>
      <c r="D919" s="11">
        <v>2019</v>
      </c>
      <c r="E919" s="12">
        <f>F919+G919+H919+I919</f>
        <v>0</v>
      </c>
      <c r="F919" s="12">
        <v>0</v>
      </c>
      <c r="G919" s="12">
        <v>0</v>
      </c>
      <c r="H919" s="12">
        <v>0</v>
      </c>
      <c r="I919" s="12">
        <v>0</v>
      </c>
      <c r="J919" s="32"/>
      <c r="K919" s="32"/>
      <c r="L919" s="32"/>
    </row>
    <row r="920" spans="1:12" ht="172.5" customHeight="1">
      <c r="A920" s="30"/>
      <c r="B920" s="31"/>
      <c r="C920" s="32"/>
      <c r="D920" s="11">
        <v>2020</v>
      </c>
      <c r="E920" s="12">
        <f>F920+G920+H920+I920</f>
        <v>0</v>
      </c>
      <c r="F920" s="12">
        <v>0</v>
      </c>
      <c r="G920" s="12">
        <v>0</v>
      </c>
      <c r="H920" s="12">
        <v>0</v>
      </c>
      <c r="I920" s="12">
        <v>0</v>
      </c>
      <c r="J920" s="32"/>
      <c r="K920" s="32"/>
      <c r="L920" s="32"/>
    </row>
    <row r="921" spans="1:12" ht="32.25" customHeight="1">
      <c r="A921" s="33" t="s">
        <v>374</v>
      </c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5"/>
    </row>
    <row r="922" spans="1:12" ht="43.5" customHeight="1">
      <c r="A922" s="32"/>
      <c r="B922" s="36" t="s">
        <v>23</v>
      </c>
      <c r="C922" s="37"/>
      <c r="D922" s="8" t="s">
        <v>1</v>
      </c>
      <c r="E922" s="7">
        <f>E923+E924+E925</f>
        <v>16682.7</v>
      </c>
      <c r="F922" s="7">
        <f>F923+F924+F925</f>
        <v>0</v>
      </c>
      <c r="G922" s="7">
        <f>G923+G924+G925</f>
        <v>0</v>
      </c>
      <c r="H922" s="7">
        <f>H923+H924+H925</f>
        <v>16682.7</v>
      </c>
      <c r="I922" s="7">
        <f>I923+I924+I925</f>
        <v>0</v>
      </c>
      <c r="J922" s="32"/>
      <c r="K922" s="32"/>
      <c r="L922" s="32"/>
    </row>
    <row r="923" spans="1:12" ht="43.5" customHeight="1">
      <c r="A923" s="32"/>
      <c r="B923" s="36"/>
      <c r="C923" s="37"/>
      <c r="D923" s="5">
        <v>2018</v>
      </c>
      <c r="E923" s="7">
        <f aca="true" t="shared" si="43" ref="E923:I925">E927</f>
        <v>1102.7</v>
      </c>
      <c r="F923" s="7">
        <f t="shared" si="43"/>
        <v>0</v>
      </c>
      <c r="G923" s="7">
        <f t="shared" si="43"/>
        <v>0</v>
      </c>
      <c r="H923" s="7">
        <f t="shared" si="43"/>
        <v>1102.7</v>
      </c>
      <c r="I923" s="7">
        <f t="shared" si="43"/>
        <v>0</v>
      </c>
      <c r="J923" s="32"/>
      <c r="K923" s="32"/>
      <c r="L923" s="32"/>
    </row>
    <row r="924" spans="1:12" ht="43.5" customHeight="1">
      <c r="A924" s="32"/>
      <c r="B924" s="36"/>
      <c r="C924" s="37"/>
      <c r="D924" s="5">
        <v>2019</v>
      </c>
      <c r="E924" s="7">
        <f t="shared" si="43"/>
        <v>10080</v>
      </c>
      <c r="F924" s="7">
        <f t="shared" si="43"/>
        <v>0</v>
      </c>
      <c r="G924" s="7">
        <f t="shared" si="43"/>
        <v>0</v>
      </c>
      <c r="H924" s="7">
        <f t="shared" si="43"/>
        <v>10080</v>
      </c>
      <c r="I924" s="7">
        <f t="shared" si="43"/>
        <v>0</v>
      </c>
      <c r="J924" s="32"/>
      <c r="K924" s="32"/>
      <c r="L924" s="32"/>
    </row>
    <row r="925" spans="1:12" ht="43.5" customHeight="1">
      <c r="A925" s="32"/>
      <c r="B925" s="36"/>
      <c r="C925" s="37"/>
      <c r="D925" s="5">
        <v>2020</v>
      </c>
      <c r="E925" s="7">
        <f t="shared" si="43"/>
        <v>5500</v>
      </c>
      <c r="F925" s="7">
        <f t="shared" si="43"/>
        <v>0</v>
      </c>
      <c r="G925" s="7">
        <f t="shared" si="43"/>
        <v>0</v>
      </c>
      <c r="H925" s="7">
        <f t="shared" si="43"/>
        <v>5500</v>
      </c>
      <c r="I925" s="7">
        <f t="shared" si="43"/>
        <v>0</v>
      </c>
      <c r="J925" s="32"/>
      <c r="K925" s="32"/>
      <c r="L925" s="32"/>
    </row>
    <row r="926" spans="1:12" ht="43.5" customHeight="1">
      <c r="A926" s="30" t="s">
        <v>43</v>
      </c>
      <c r="B926" s="31" t="s">
        <v>282</v>
      </c>
      <c r="C926" s="32" t="s">
        <v>286</v>
      </c>
      <c r="D926" s="10" t="s">
        <v>1</v>
      </c>
      <c r="E926" s="12">
        <f>E927+E928+E929</f>
        <v>16682.7</v>
      </c>
      <c r="F926" s="12">
        <f>F927+F928+F929</f>
        <v>0</v>
      </c>
      <c r="G926" s="12">
        <f>G927+G928+G929</f>
        <v>0</v>
      </c>
      <c r="H926" s="12">
        <f>H927+H928+H929</f>
        <v>16682.7</v>
      </c>
      <c r="I926" s="12">
        <f>I927+I928+I929</f>
        <v>0</v>
      </c>
      <c r="J926" s="32" t="s">
        <v>283</v>
      </c>
      <c r="K926" s="32" t="s">
        <v>284</v>
      </c>
      <c r="L926" s="32"/>
    </row>
    <row r="927" spans="1:12" ht="43.5" customHeight="1">
      <c r="A927" s="30"/>
      <c r="B927" s="31"/>
      <c r="C927" s="32"/>
      <c r="D927" s="11">
        <v>2018</v>
      </c>
      <c r="E927" s="12">
        <f>H927</f>
        <v>1102.7</v>
      </c>
      <c r="F927" s="12">
        <v>0</v>
      </c>
      <c r="G927" s="12">
        <v>0</v>
      </c>
      <c r="H927" s="12">
        <v>1102.7</v>
      </c>
      <c r="I927" s="12">
        <v>0</v>
      </c>
      <c r="J927" s="32"/>
      <c r="K927" s="32"/>
      <c r="L927" s="32"/>
    </row>
    <row r="928" spans="1:12" ht="43.5" customHeight="1">
      <c r="A928" s="30"/>
      <c r="B928" s="31"/>
      <c r="C928" s="32"/>
      <c r="D928" s="11">
        <v>2019</v>
      </c>
      <c r="E928" s="12">
        <f>H928</f>
        <v>10080</v>
      </c>
      <c r="F928" s="12">
        <v>0</v>
      </c>
      <c r="G928" s="12">
        <v>0</v>
      </c>
      <c r="H928" s="12">
        <v>10080</v>
      </c>
      <c r="I928" s="12">
        <v>0</v>
      </c>
      <c r="J928" s="32"/>
      <c r="K928" s="32"/>
      <c r="L928" s="32"/>
    </row>
    <row r="929" spans="1:12" ht="210" customHeight="1">
      <c r="A929" s="30"/>
      <c r="B929" s="31"/>
      <c r="C929" s="32"/>
      <c r="D929" s="11">
        <v>2020</v>
      </c>
      <c r="E929" s="12">
        <f>H929</f>
        <v>5500</v>
      </c>
      <c r="F929" s="12">
        <v>0</v>
      </c>
      <c r="G929" s="12">
        <v>0</v>
      </c>
      <c r="H929" s="12">
        <v>5500</v>
      </c>
      <c r="I929" s="12">
        <v>0</v>
      </c>
      <c r="J929" s="32"/>
      <c r="K929" s="32"/>
      <c r="L929" s="32"/>
    </row>
    <row r="930" spans="1:12" ht="36.75" customHeight="1">
      <c r="A930" s="33" t="s">
        <v>375</v>
      </c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5"/>
    </row>
    <row r="931" spans="1:12" ht="43.5" customHeight="1">
      <c r="A931" s="38"/>
      <c r="B931" s="39" t="s">
        <v>23</v>
      </c>
      <c r="C931" s="40"/>
      <c r="D931" s="28" t="s">
        <v>1</v>
      </c>
      <c r="E931" s="7">
        <f>E932+E933+E934</f>
        <v>184215630</v>
      </c>
      <c r="F931" s="7">
        <f>F932+F933+F934</f>
        <v>144000000</v>
      </c>
      <c r="G931" s="7">
        <f>G932+G933+G934</f>
        <v>0</v>
      </c>
      <c r="H931" s="7">
        <f>H932+H933+H934</f>
        <v>5430</v>
      </c>
      <c r="I931" s="7">
        <f>I932+I933+I934</f>
        <v>40210200</v>
      </c>
      <c r="J931" s="38"/>
      <c r="K931" s="41"/>
      <c r="L931" s="38"/>
    </row>
    <row r="932" spans="1:12" ht="43.5" customHeight="1">
      <c r="A932" s="38"/>
      <c r="B932" s="39"/>
      <c r="C932" s="40"/>
      <c r="D932" s="28">
        <v>2018</v>
      </c>
      <c r="E932" s="7">
        <f>F932+G932+H932+I932</f>
        <v>71951010</v>
      </c>
      <c r="F932" s="7">
        <f aca="true" t="shared" si="44" ref="F932:I934">F936+F940+F944+F948+F952+F956+F960+F964+F968+F972+F976+F980+F984+F988+F992+F996+F1000+F1004+F1008+F1012+F1016+F1020+F1024+F1028+F1032+F1036+F1040</f>
        <v>59000000</v>
      </c>
      <c r="G932" s="7">
        <f t="shared" si="44"/>
        <v>0</v>
      </c>
      <c r="H932" s="7">
        <f t="shared" si="44"/>
        <v>1810</v>
      </c>
      <c r="I932" s="7">
        <f t="shared" si="44"/>
        <v>12949200</v>
      </c>
      <c r="J932" s="38"/>
      <c r="K932" s="42"/>
      <c r="L932" s="38"/>
    </row>
    <row r="933" spans="1:12" ht="43.5" customHeight="1">
      <c r="A933" s="38"/>
      <c r="B933" s="39"/>
      <c r="C933" s="40"/>
      <c r="D933" s="28">
        <v>2019</v>
      </c>
      <c r="E933" s="7">
        <f>F933+G933+H933+I933</f>
        <v>76495810</v>
      </c>
      <c r="F933" s="7">
        <f t="shared" si="44"/>
        <v>62000000</v>
      </c>
      <c r="G933" s="7">
        <f t="shared" si="44"/>
        <v>0</v>
      </c>
      <c r="H933" s="7">
        <f t="shared" si="44"/>
        <v>1810</v>
      </c>
      <c r="I933" s="7">
        <f t="shared" si="44"/>
        <v>14494000</v>
      </c>
      <c r="J933" s="38"/>
      <c r="K933" s="42"/>
      <c r="L933" s="38"/>
    </row>
    <row r="934" spans="1:12" ht="43.5" customHeight="1">
      <c r="A934" s="38"/>
      <c r="B934" s="39"/>
      <c r="C934" s="40"/>
      <c r="D934" s="28">
        <v>2020</v>
      </c>
      <c r="E934" s="7">
        <f>F934+G934+H934+I934</f>
        <v>35768810</v>
      </c>
      <c r="F934" s="7">
        <f t="shared" si="44"/>
        <v>23000000</v>
      </c>
      <c r="G934" s="7">
        <f t="shared" si="44"/>
        <v>0</v>
      </c>
      <c r="H934" s="7">
        <f t="shared" si="44"/>
        <v>1810</v>
      </c>
      <c r="I934" s="7">
        <f t="shared" si="44"/>
        <v>12767000</v>
      </c>
      <c r="J934" s="38"/>
      <c r="K934" s="43"/>
      <c r="L934" s="38"/>
    </row>
    <row r="935" spans="1:12" ht="43.5" customHeight="1">
      <c r="A935" s="30" t="s">
        <v>442</v>
      </c>
      <c r="B935" s="31" t="s">
        <v>380</v>
      </c>
      <c r="C935" s="32" t="s">
        <v>188</v>
      </c>
      <c r="D935" s="11" t="s">
        <v>1</v>
      </c>
      <c r="E935" s="12">
        <f>E936+E937+E938</f>
        <v>90000</v>
      </c>
      <c r="F935" s="12">
        <f>F936+F937+F938</f>
        <v>0</v>
      </c>
      <c r="G935" s="12">
        <f>G936+G937+G938</f>
        <v>0</v>
      </c>
      <c r="H935" s="12">
        <f>H936+H937+H938</f>
        <v>0</v>
      </c>
      <c r="I935" s="12">
        <f>I936+I937+I938</f>
        <v>90000</v>
      </c>
      <c r="J935" s="32" t="s">
        <v>471</v>
      </c>
      <c r="K935" s="32"/>
      <c r="L935" s="32" t="s">
        <v>382</v>
      </c>
    </row>
    <row r="936" spans="1:12" ht="43.5" customHeight="1">
      <c r="A936" s="30"/>
      <c r="B936" s="31"/>
      <c r="C936" s="32"/>
      <c r="D936" s="11">
        <v>2018</v>
      </c>
      <c r="E936" s="12">
        <f>F936+G936+H936+I936</f>
        <v>30000</v>
      </c>
      <c r="F936" s="12">
        <v>0</v>
      </c>
      <c r="G936" s="12">
        <v>0</v>
      </c>
      <c r="H936" s="12">
        <v>0</v>
      </c>
      <c r="I936" s="12">
        <v>30000</v>
      </c>
      <c r="J936" s="32"/>
      <c r="K936" s="32"/>
      <c r="L936" s="32"/>
    </row>
    <row r="937" spans="1:12" ht="43.5" customHeight="1">
      <c r="A937" s="30"/>
      <c r="B937" s="31"/>
      <c r="C937" s="32"/>
      <c r="D937" s="11">
        <v>2019</v>
      </c>
      <c r="E937" s="12">
        <f>F937+G937+H937+I937</f>
        <v>30000</v>
      </c>
      <c r="F937" s="12">
        <v>0</v>
      </c>
      <c r="G937" s="12">
        <v>0</v>
      </c>
      <c r="H937" s="12">
        <v>0</v>
      </c>
      <c r="I937" s="12">
        <v>30000</v>
      </c>
      <c r="J937" s="32"/>
      <c r="K937" s="32"/>
      <c r="L937" s="32"/>
    </row>
    <row r="938" spans="1:12" ht="238.5" customHeight="1">
      <c r="A938" s="30"/>
      <c r="B938" s="31"/>
      <c r="C938" s="32"/>
      <c r="D938" s="11">
        <v>2020</v>
      </c>
      <c r="E938" s="12">
        <f>F938+G938+H938+I938</f>
        <v>30000</v>
      </c>
      <c r="F938" s="12">
        <v>0</v>
      </c>
      <c r="G938" s="12">
        <v>0</v>
      </c>
      <c r="H938" s="12">
        <v>0</v>
      </c>
      <c r="I938" s="12">
        <v>30000</v>
      </c>
      <c r="J938" s="32"/>
      <c r="K938" s="32"/>
      <c r="L938" s="32"/>
    </row>
    <row r="939" spans="1:12" ht="43.5" customHeight="1">
      <c r="A939" s="30" t="s">
        <v>443</v>
      </c>
      <c r="B939" s="31" t="s">
        <v>383</v>
      </c>
      <c r="C939" s="32" t="s">
        <v>133</v>
      </c>
      <c r="D939" s="11" t="s">
        <v>1</v>
      </c>
      <c r="E939" s="12">
        <f>E940+E941+E942</f>
        <v>170000</v>
      </c>
      <c r="F939" s="12">
        <f>F940+F941+F942</f>
        <v>0</v>
      </c>
      <c r="G939" s="12">
        <f>G940+G941+G942</f>
        <v>0</v>
      </c>
      <c r="H939" s="12">
        <f>H940+H941+H942</f>
        <v>0</v>
      </c>
      <c r="I939" s="12">
        <f>I940+I941+I942</f>
        <v>170000</v>
      </c>
      <c r="J939" s="32" t="s">
        <v>381</v>
      </c>
      <c r="K939" s="32"/>
      <c r="L939" s="32" t="s">
        <v>384</v>
      </c>
    </row>
    <row r="940" spans="1:12" ht="43.5" customHeight="1">
      <c r="A940" s="30"/>
      <c r="B940" s="31"/>
      <c r="C940" s="32"/>
      <c r="D940" s="11">
        <v>2018</v>
      </c>
      <c r="E940" s="12">
        <f>F940+G940+H940+I940</f>
        <v>70000</v>
      </c>
      <c r="F940" s="12">
        <v>0</v>
      </c>
      <c r="G940" s="12">
        <v>0</v>
      </c>
      <c r="H940" s="12">
        <v>0</v>
      </c>
      <c r="I940" s="12">
        <v>70000</v>
      </c>
      <c r="J940" s="32"/>
      <c r="K940" s="32"/>
      <c r="L940" s="32"/>
    </row>
    <row r="941" spans="1:12" ht="43.5" customHeight="1">
      <c r="A941" s="30"/>
      <c r="B941" s="31"/>
      <c r="C941" s="32"/>
      <c r="D941" s="11">
        <v>2019</v>
      </c>
      <c r="E941" s="12">
        <f>F941+G941+H941+I941</f>
        <v>100000</v>
      </c>
      <c r="F941" s="12">
        <v>0</v>
      </c>
      <c r="G941" s="12">
        <v>0</v>
      </c>
      <c r="H941" s="12">
        <v>0</v>
      </c>
      <c r="I941" s="12">
        <v>100000</v>
      </c>
      <c r="J941" s="32"/>
      <c r="K941" s="32"/>
      <c r="L941" s="32"/>
    </row>
    <row r="942" spans="1:12" ht="43.5" customHeight="1">
      <c r="A942" s="30"/>
      <c r="B942" s="31"/>
      <c r="C942" s="32"/>
      <c r="D942" s="11">
        <v>2020</v>
      </c>
      <c r="E942" s="12">
        <f>F942+G942+H942+I942</f>
        <v>0</v>
      </c>
      <c r="F942" s="12">
        <v>0</v>
      </c>
      <c r="G942" s="12">
        <v>0</v>
      </c>
      <c r="H942" s="12">
        <v>0</v>
      </c>
      <c r="I942" s="12">
        <v>0</v>
      </c>
      <c r="J942" s="32"/>
      <c r="K942" s="32"/>
      <c r="L942" s="32"/>
    </row>
    <row r="943" spans="1:12" ht="43.5" customHeight="1">
      <c r="A943" s="30" t="s">
        <v>444</v>
      </c>
      <c r="B943" s="31" t="s">
        <v>386</v>
      </c>
      <c r="C943" s="32" t="s">
        <v>67</v>
      </c>
      <c r="D943" s="11" t="s">
        <v>1</v>
      </c>
      <c r="E943" s="12">
        <f>E944+E945+E946</f>
        <v>70000</v>
      </c>
      <c r="F943" s="12">
        <f>F944+F945+F946</f>
        <v>0</v>
      </c>
      <c r="G943" s="12">
        <f>G944+G945+G946</f>
        <v>0</v>
      </c>
      <c r="H943" s="12">
        <f>H944+H945+H946</f>
        <v>0</v>
      </c>
      <c r="I943" s="12">
        <f>I944+I945+I946</f>
        <v>70000</v>
      </c>
      <c r="J943" s="32" t="s">
        <v>381</v>
      </c>
      <c r="K943" s="32"/>
      <c r="L943" s="32" t="s">
        <v>387</v>
      </c>
    </row>
    <row r="944" spans="1:12" ht="43.5" customHeight="1">
      <c r="A944" s="30"/>
      <c r="B944" s="31"/>
      <c r="C944" s="32"/>
      <c r="D944" s="11">
        <v>2018</v>
      </c>
      <c r="E944" s="12">
        <f>F944+G944+H944+I944</f>
        <v>10000</v>
      </c>
      <c r="F944" s="12">
        <v>0</v>
      </c>
      <c r="G944" s="12">
        <v>0</v>
      </c>
      <c r="H944" s="12">
        <v>0</v>
      </c>
      <c r="I944" s="12">
        <v>10000</v>
      </c>
      <c r="J944" s="32"/>
      <c r="K944" s="32"/>
      <c r="L944" s="32"/>
    </row>
    <row r="945" spans="1:12" ht="43.5" customHeight="1">
      <c r="A945" s="30"/>
      <c r="B945" s="31"/>
      <c r="C945" s="32"/>
      <c r="D945" s="11">
        <v>2019</v>
      </c>
      <c r="E945" s="12">
        <f>F945+G945+H945+I945</f>
        <v>60000</v>
      </c>
      <c r="F945" s="12">
        <v>0</v>
      </c>
      <c r="G945" s="12">
        <v>0</v>
      </c>
      <c r="H945" s="12">
        <v>0</v>
      </c>
      <c r="I945" s="12">
        <v>60000</v>
      </c>
      <c r="J945" s="32"/>
      <c r="K945" s="32"/>
      <c r="L945" s="32"/>
    </row>
    <row r="946" spans="1:12" ht="43.5" customHeight="1">
      <c r="A946" s="30"/>
      <c r="B946" s="31"/>
      <c r="C946" s="32"/>
      <c r="D946" s="11">
        <v>2020</v>
      </c>
      <c r="E946" s="12">
        <f>F946+G946+H946+I946</f>
        <v>0</v>
      </c>
      <c r="F946" s="12">
        <v>0</v>
      </c>
      <c r="G946" s="12">
        <v>0</v>
      </c>
      <c r="H946" s="12">
        <v>0</v>
      </c>
      <c r="I946" s="12">
        <v>0</v>
      </c>
      <c r="J946" s="32"/>
      <c r="K946" s="32"/>
      <c r="L946" s="32"/>
    </row>
    <row r="947" spans="1:12" ht="43.5" customHeight="1">
      <c r="A947" s="30" t="s">
        <v>445</v>
      </c>
      <c r="B947" s="31" t="s">
        <v>389</v>
      </c>
      <c r="C947" s="32" t="s">
        <v>196</v>
      </c>
      <c r="D947" s="11" t="s">
        <v>1</v>
      </c>
      <c r="E947" s="12">
        <f>E948+E949+E950</f>
        <v>494000</v>
      </c>
      <c r="F947" s="12">
        <f>F948+F949+F950</f>
        <v>0</v>
      </c>
      <c r="G947" s="12">
        <f>G948+G949+G950</f>
        <v>0</v>
      </c>
      <c r="H947" s="12">
        <f>H948+H949+H950</f>
        <v>0</v>
      </c>
      <c r="I947" s="12">
        <f>I948+I949+I950</f>
        <v>494000</v>
      </c>
      <c r="J947" s="32" t="s">
        <v>381</v>
      </c>
      <c r="K947" s="32"/>
      <c r="L947" s="32" t="s">
        <v>390</v>
      </c>
    </row>
    <row r="948" spans="1:12" ht="43.5" customHeight="1">
      <c r="A948" s="30"/>
      <c r="B948" s="31"/>
      <c r="C948" s="32"/>
      <c r="D948" s="11">
        <v>2018</v>
      </c>
      <c r="E948" s="12">
        <f>F948+G948+H948+I948</f>
        <v>200000</v>
      </c>
      <c r="F948" s="12">
        <v>0</v>
      </c>
      <c r="G948" s="12">
        <v>0</v>
      </c>
      <c r="H948" s="12">
        <v>0</v>
      </c>
      <c r="I948" s="12">
        <v>200000</v>
      </c>
      <c r="J948" s="32"/>
      <c r="K948" s="32"/>
      <c r="L948" s="32"/>
    </row>
    <row r="949" spans="1:12" ht="43.5" customHeight="1">
      <c r="A949" s="30"/>
      <c r="B949" s="31"/>
      <c r="C949" s="32"/>
      <c r="D949" s="11">
        <v>2019</v>
      </c>
      <c r="E949" s="12">
        <f>F949+G949+H949+I949</f>
        <v>294000</v>
      </c>
      <c r="F949" s="12">
        <v>0</v>
      </c>
      <c r="G949" s="12">
        <v>0</v>
      </c>
      <c r="H949" s="12">
        <v>0</v>
      </c>
      <c r="I949" s="12">
        <v>294000</v>
      </c>
      <c r="J949" s="32"/>
      <c r="K949" s="32"/>
      <c r="L949" s="32"/>
    </row>
    <row r="950" spans="1:12" ht="43.5" customHeight="1">
      <c r="A950" s="30"/>
      <c r="B950" s="31"/>
      <c r="C950" s="32"/>
      <c r="D950" s="11">
        <v>2020</v>
      </c>
      <c r="E950" s="12">
        <f>F950+G950+H950+I950</f>
        <v>0</v>
      </c>
      <c r="F950" s="12">
        <v>0</v>
      </c>
      <c r="G950" s="12">
        <v>0</v>
      </c>
      <c r="H950" s="12">
        <v>0</v>
      </c>
      <c r="I950" s="12">
        <v>0</v>
      </c>
      <c r="J950" s="32"/>
      <c r="K950" s="32"/>
      <c r="L950" s="32"/>
    </row>
    <row r="951" spans="1:12" ht="43.5" customHeight="1">
      <c r="A951" s="30" t="s">
        <v>446</v>
      </c>
      <c r="B951" s="31" t="s">
        <v>392</v>
      </c>
      <c r="C951" s="32" t="s">
        <v>196</v>
      </c>
      <c r="D951" s="11" t="s">
        <v>1</v>
      </c>
      <c r="E951" s="12">
        <f>E952+E953+E954</f>
        <v>20220000</v>
      </c>
      <c r="F951" s="12">
        <f>F952+F953+F954</f>
        <v>0</v>
      </c>
      <c r="G951" s="12">
        <f>G952+G953+G954</f>
        <v>0</v>
      </c>
      <c r="H951" s="12">
        <f>H952+H953+H954</f>
        <v>0</v>
      </c>
      <c r="I951" s="12">
        <f>I952+I953+I954</f>
        <v>20220000</v>
      </c>
      <c r="J951" s="32" t="s">
        <v>381</v>
      </c>
      <c r="K951" s="32"/>
      <c r="L951" s="32" t="s">
        <v>393</v>
      </c>
    </row>
    <row r="952" spans="1:12" ht="43.5" customHeight="1">
      <c r="A952" s="30"/>
      <c r="B952" s="31"/>
      <c r="C952" s="32"/>
      <c r="D952" s="11">
        <v>2018</v>
      </c>
      <c r="E952" s="12">
        <f>F952+G952+H952+I952</f>
        <v>6000000</v>
      </c>
      <c r="F952" s="12">
        <v>0</v>
      </c>
      <c r="G952" s="12">
        <v>0</v>
      </c>
      <c r="H952" s="12">
        <v>0</v>
      </c>
      <c r="I952" s="12">
        <v>6000000</v>
      </c>
      <c r="J952" s="32"/>
      <c r="K952" s="32"/>
      <c r="L952" s="32"/>
    </row>
    <row r="953" spans="1:12" ht="43.5" customHeight="1">
      <c r="A953" s="30"/>
      <c r="B953" s="31"/>
      <c r="C953" s="32"/>
      <c r="D953" s="11">
        <v>2019</v>
      </c>
      <c r="E953" s="12">
        <f>F953+G953+H953+I953</f>
        <v>7480000</v>
      </c>
      <c r="F953" s="12">
        <v>0</v>
      </c>
      <c r="G953" s="12">
        <v>0</v>
      </c>
      <c r="H953" s="12">
        <v>0</v>
      </c>
      <c r="I953" s="12">
        <v>7480000</v>
      </c>
      <c r="J953" s="32"/>
      <c r="K953" s="32"/>
      <c r="L953" s="32"/>
    </row>
    <row r="954" spans="1:12" ht="43.5" customHeight="1">
      <c r="A954" s="30"/>
      <c r="B954" s="31"/>
      <c r="C954" s="32"/>
      <c r="D954" s="11">
        <v>2020</v>
      </c>
      <c r="E954" s="12">
        <f>F954+G954+H954+I954</f>
        <v>6740000</v>
      </c>
      <c r="F954" s="12">
        <v>0</v>
      </c>
      <c r="G954" s="12">
        <v>0</v>
      </c>
      <c r="H954" s="12">
        <v>0</v>
      </c>
      <c r="I954" s="12">
        <v>6740000</v>
      </c>
      <c r="J954" s="32"/>
      <c r="K954" s="32"/>
      <c r="L954" s="32"/>
    </row>
    <row r="955" spans="1:12" ht="43.5" customHeight="1">
      <c r="A955" s="30" t="s">
        <v>447</v>
      </c>
      <c r="B955" s="31" t="s">
        <v>395</v>
      </c>
      <c r="C955" s="32" t="s">
        <v>112</v>
      </c>
      <c r="D955" s="11" t="s">
        <v>1</v>
      </c>
      <c r="E955" s="12">
        <f>E956+E957+E958</f>
        <v>494000</v>
      </c>
      <c r="F955" s="12">
        <f>F956+F957+F958</f>
        <v>0</v>
      </c>
      <c r="G955" s="12">
        <f>G956+G957+G958</f>
        <v>0</v>
      </c>
      <c r="H955" s="12">
        <f>H956+H957+H958</f>
        <v>0</v>
      </c>
      <c r="I955" s="12">
        <f>I956+I957+I958</f>
        <v>494000</v>
      </c>
      <c r="J955" s="32" t="s">
        <v>381</v>
      </c>
      <c r="K955" s="32"/>
      <c r="L955" s="32" t="s">
        <v>396</v>
      </c>
    </row>
    <row r="956" spans="1:12" ht="43.5" customHeight="1">
      <c r="A956" s="30"/>
      <c r="B956" s="31"/>
      <c r="C956" s="32"/>
      <c r="D956" s="11">
        <v>2018</v>
      </c>
      <c r="E956" s="12">
        <f>F956+G956+H956+I956</f>
        <v>100000</v>
      </c>
      <c r="F956" s="12">
        <v>0</v>
      </c>
      <c r="G956" s="12">
        <v>0</v>
      </c>
      <c r="H956" s="12">
        <v>0</v>
      </c>
      <c r="I956" s="12">
        <v>100000</v>
      </c>
      <c r="J956" s="32"/>
      <c r="K956" s="32"/>
      <c r="L956" s="32"/>
    </row>
    <row r="957" spans="1:12" ht="43.5" customHeight="1">
      <c r="A957" s="30"/>
      <c r="B957" s="31"/>
      <c r="C957" s="32"/>
      <c r="D957" s="11">
        <v>2019</v>
      </c>
      <c r="E957" s="12">
        <f>F957+G957+H957+I957</f>
        <v>200000</v>
      </c>
      <c r="F957" s="12">
        <v>0</v>
      </c>
      <c r="G957" s="12">
        <v>0</v>
      </c>
      <c r="H957" s="12">
        <v>0</v>
      </c>
      <c r="I957" s="12">
        <v>200000</v>
      </c>
      <c r="J957" s="32"/>
      <c r="K957" s="32"/>
      <c r="L957" s="32"/>
    </row>
    <row r="958" spans="1:12" ht="97.5" customHeight="1">
      <c r="A958" s="30"/>
      <c r="B958" s="31"/>
      <c r="C958" s="32"/>
      <c r="D958" s="11">
        <v>2020</v>
      </c>
      <c r="E958" s="12">
        <f>F958+G958+H958+I958</f>
        <v>194000</v>
      </c>
      <c r="F958" s="12">
        <v>0</v>
      </c>
      <c r="G958" s="12">
        <v>0</v>
      </c>
      <c r="H958" s="12">
        <v>0</v>
      </c>
      <c r="I958" s="12">
        <v>194000</v>
      </c>
      <c r="J958" s="32"/>
      <c r="K958" s="32"/>
      <c r="L958" s="32"/>
    </row>
    <row r="959" spans="1:12" ht="43.5" customHeight="1">
      <c r="A959" s="30" t="s">
        <v>448</v>
      </c>
      <c r="B959" s="31" t="s">
        <v>398</v>
      </c>
      <c r="C959" s="32" t="s">
        <v>196</v>
      </c>
      <c r="D959" s="11" t="s">
        <v>1</v>
      </c>
      <c r="E959" s="12">
        <f>E960+E961+E962</f>
        <v>500000</v>
      </c>
      <c r="F959" s="12">
        <f>F960+F961+F962</f>
        <v>0</v>
      </c>
      <c r="G959" s="12">
        <f>G960+G961+G962</f>
        <v>0</v>
      </c>
      <c r="H959" s="12">
        <f>H960+H961+H962</f>
        <v>0</v>
      </c>
      <c r="I959" s="12">
        <f>I960+I961+I962</f>
        <v>500000</v>
      </c>
      <c r="J959" s="32" t="s">
        <v>381</v>
      </c>
      <c r="K959" s="32"/>
      <c r="L959" s="32" t="s">
        <v>399</v>
      </c>
    </row>
    <row r="960" spans="1:12" ht="43.5" customHeight="1">
      <c r="A960" s="30"/>
      <c r="B960" s="31"/>
      <c r="C960" s="32"/>
      <c r="D960" s="11">
        <v>2018</v>
      </c>
      <c r="E960" s="12">
        <f>F960+G960+H960+I960</f>
        <v>200000</v>
      </c>
      <c r="F960" s="12">
        <v>0</v>
      </c>
      <c r="G960" s="12">
        <v>0</v>
      </c>
      <c r="H960" s="12">
        <v>0</v>
      </c>
      <c r="I960" s="12">
        <v>200000</v>
      </c>
      <c r="J960" s="32"/>
      <c r="K960" s="32"/>
      <c r="L960" s="32"/>
    </row>
    <row r="961" spans="1:12" ht="43.5" customHeight="1">
      <c r="A961" s="30"/>
      <c r="B961" s="31"/>
      <c r="C961" s="32"/>
      <c r="D961" s="11">
        <v>2019</v>
      </c>
      <c r="E961" s="12">
        <f>F961+G961+H961+I961</f>
        <v>200000</v>
      </c>
      <c r="F961" s="12">
        <v>0</v>
      </c>
      <c r="G961" s="12">
        <v>0</v>
      </c>
      <c r="H961" s="12">
        <v>0</v>
      </c>
      <c r="I961" s="12">
        <v>200000</v>
      </c>
      <c r="J961" s="32"/>
      <c r="K961" s="32"/>
      <c r="L961" s="32"/>
    </row>
    <row r="962" spans="1:12" ht="43.5" customHeight="1">
      <c r="A962" s="30"/>
      <c r="B962" s="31"/>
      <c r="C962" s="32"/>
      <c r="D962" s="11">
        <v>2020</v>
      </c>
      <c r="E962" s="12">
        <f>F962+G962+H962+I962</f>
        <v>100000</v>
      </c>
      <c r="F962" s="12">
        <v>0</v>
      </c>
      <c r="G962" s="12">
        <v>0</v>
      </c>
      <c r="H962" s="12">
        <v>0</v>
      </c>
      <c r="I962" s="12">
        <v>100000</v>
      </c>
      <c r="J962" s="32"/>
      <c r="K962" s="32"/>
      <c r="L962" s="32"/>
    </row>
    <row r="963" spans="1:12" ht="43.5" customHeight="1">
      <c r="A963" s="30" t="s">
        <v>449</v>
      </c>
      <c r="B963" s="31" t="s">
        <v>401</v>
      </c>
      <c r="C963" s="32" t="s">
        <v>196</v>
      </c>
      <c r="D963" s="11" t="s">
        <v>1</v>
      </c>
      <c r="E963" s="12">
        <f>E964+E965+E966</f>
        <v>2000000</v>
      </c>
      <c r="F963" s="12">
        <f>F964+F965+F966</f>
        <v>0</v>
      </c>
      <c r="G963" s="12">
        <f>G964+G965+G966</f>
        <v>0</v>
      </c>
      <c r="H963" s="12">
        <f>H964+H965+H966</f>
        <v>0</v>
      </c>
      <c r="I963" s="12">
        <f>I964+I965+I966</f>
        <v>2000000</v>
      </c>
      <c r="J963" s="32" t="s">
        <v>381</v>
      </c>
      <c r="K963" s="32"/>
      <c r="L963" s="32" t="s">
        <v>402</v>
      </c>
    </row>
    <row r="964" spans="1:12" ht="43.5" customHeight="1">
      <c r="A964" s="30"/>
      <c r="B964" s="31"/>
      <c r="C964" s="32"/>
      <c r="D964" s="11">
        <v>2018</v>
      </c>
      <c r="E964" s="12">
        <f>F964+G964+H964+I964</f>
        <v>500000</v>
      </c>
      <c r="F964" s="12">
        <v>0</v>
      </c>
      <c r="G964" s="12">
        <v>0</v>
      </c>
      <c r="H964" s="12">
        <v>0</v>
      </c>
      <c r="I964" s="12">
        <v>500000</v>
      </c>
      <c r="J964" s="32"/>
      <c r="K964" s="32"/>
      <c r="L964" s="32"/>
    </row>
    <row r="965" spans="1:12" ht="43.5" customHeight="1">
      <c r="A965" s="30"/>
      <c r="B965" s="31"/>
      <c r="C965" s="32"/>
      <c r="D965" s="11">
        <v>2019</v>
      </c>
      <c r="E965" s="12">
        <f>F965+G965+H965+I965</f>
        <v>1000000</v>
      </c>
      <c r="F965" s="12">
        <v>0</v>
      </c>
      <c r="G965" s="12">
        <v>0</v>
      </c>
      <c r="H965" s="12">
        <v>0</v>
      </c>
      <c r="I965" s="12">
        <v>1000000</v>
      </c>
      <c r="J965" s="32"/>
      <c r="K965" s="32"/>
      <c r="L965" s="32"/>
    </row>
    <row r="966" spans="1:12" ht="55.5" customHeight="1">
      <c r="A966" s="30"/>
      <c r="B966" s="31"/>
      <c r="C966" s="32"/>
      <c r="D966" s="11">
        <v>2020</v>
      </c>
      <c r="E966" s="12">
        <f>F966+G966+H966+I966</f>
        <v>500000</v>
      </c>
      <c r="F966" s="12">
        <v>0</v>
      </c>
      <c r="G966" s="12">
        <v>0</v>
      </c>
      <c r="H966" s="12">
        <v>0</v>
      </c>
      <c r="I966" s="12">
        <v>500000</v>
      </c>
      <c r="J966" s="32"/>
      <c r="K966" s="32"/>
      <c r="L966" s="32"/>
    </row>
    <row r="967" spans="1:12" ht="43.5" customHeight="1">
      <c r="A967" s="30" t="s">
        <v>450</v>
      </c>
      <c r="B967" s="31" t="s">
        <v>404</v>
      </c>
      <c r="C967" s="32" t="s">
        <v>193</v>
      </c>
      <c r="D967" s="11" t="s">
        <v>1</v>
      </c>
      <c r="E967" s="12">
        <f>E968+E969+E970</f>
        <v>803000</v>
      </c>
      <c r="F967" s="12">
        <f>F968+F969+F970</f>
        <v>0</v>
      </c>
      <c r="G967" s="12">
        <f>G968+G969+G970</f>
        <v>0</v>
      </c>
      <c r="H967" s="12">
        <f>H968+H969+H970</f>
        <v>0</v>
      </c>
      <c r="I967" s="12">
        <f>I968+I969+I970</f>
        <v>803000</v>
      </c>
      <c r="J967" s="32" t="s">
        <v>381</v>
      </c>
      <c r="K967" s="32"/>
      <c r="L967" s="32" t="s">
        <v>405</v>
      </c>
    </row>
    <row r="968" spans="1:12" ht="43.5" customHeight="1">
      <c r="A968" s="30"/>
      <c r="B968" s="31"/>
      <c r="C968" s="32"/>
      <c r="D968" s="11">
        <v>2018</v>
      </c>
      <c r="E968" s="12">
        <f>F968+G968+H968+I968</f>
        <v>100000</v>
      </c>
      <c r="F968" s="12">
        <v>0</v>
      </c>
      <c r="G968" s="12">
        <v>0</v>
      </c>
      <c r="H968" s="12">
        <v>0</v>
      </c>
      <c r="I968" s="12">
        <v>100000</v>
      </c>
      <c r="J968" s="32"/>
      <c r="K968" s="32"/>
      <c r="L968" s="32"/>
    </row>
    <row r="969" spans="1:12" ht="43.5" customHeight="1">
      <c r="A969" s="30"/>
      <c r="B969" s="31"/>
      <c r="C969" s="32"/>
      <c r="D969" s="11">
        <v>2019</v>
      </c>
      <c r="E969" s="12">
        <f>F969+G969+H969+I969</f>
        <v>200000</v>
      </c>
      <c r="F969" s="12">
        <v>0</v>
      </c>
      <c r="G969" s="12">
        <v>0</v>
      </c>
      <c r="H969" s="12">
        <v>0</v>
      </c>
      <c r="I969" s="12">
        <v>200000</v>
      </c>
      <c r="J969" s="32"/>
      <c r="K969" s="32"/>
      <c r="L969" s="32"/>
    </row>
    <row r="970" spans="1:12" ht="43.5" customHeight="1">
      <c r="A970" s="30"/>
      <c r="B970" s="31"/>
      <c r="C970" s="32"/>
      <c r="D970" s="11">
        <v>2020</v>
      </c>
      <c r="E970" s="12">
        <f>F970+G970+H970+I970</f>
        <v>503000</v>
      </c>
      <c r="F970" s="12">
        <v>0</v>
      </c>
      <c r="G970" s="12">
        <v>0</v>
      </c>
      <c r="H970" s="12">
        <v>0</v>
      </c>
      <c r="I970" s="12">
        <v>503000</v>
      </c>
      <c r="J970" s="32"/>
      <c r="K970" s="32"/>
      <c r="L970" s="32"/>
    </row>
    <row r="971" spans="1:12" ht="43.5" customHeight="1">
      <c r="A971" s="30" t="s">
        <v>451</v>
      </c>
      <c r="B971" s="31" t="s">
        <v>407</v>
      </c>
      <c r="C971" s="32" t="s">
        <v>193</v>
      </c>
      <c r="D971" s="11" t="s">
        <v>1</v>
      </c>
      <c r="E971" s="12">
        <f>E972+E973+E974</f>
        <v>500000</v>
      </c>
      <c r="F971" s="12">
        <f>F972+F973+F974</f>
        <v>0</v>
      </c>
      <c r="G971" s="12">
        <f>G972+G973+G974</f>
        <v>0</v>
      </c>
      <c r="H971" s="12">
        <f>H972+H973+H974</f>
        <v>0</v>
      </c>
      <c r="I971" s="12">
        <f>I972+I973+I974</f>
        <v>500000</v>
      </c>
      <c r="J971" s="32" t="s">
        <v>381</v>
      </c>
      <c r="K971" s="32"/>
      <c r="L971" s="32" t="s">
        <v>408</v>
      </c>
    </row>
    <row r="972" spans="1:12" ht="43.5" customHeight="1">
      <c r="A972" s="30"/>
      <c r="B972" s="31"/>
      <c r="C972" s="32"/>
      <c r="D972" s="11">
        <v>2018</v>
      </c>
      <c r="E972" s="12">
        <f>F972+G972+H972+I972</f>
        <v>200000</v>
      </c>
      <c r="F972" s="12">
        <v>0</v>
      </c>
      <c r="G972" s="12">
        <v>0</v>
      </c>
      <c r="H972" s="12">
        <v>0</v>
      </c>
      <c r="I972" s="12">
        <v>200000</v>
      </c>
      <c r="J972" s="32"/>
      <c r="K972" s="32"/>
      <c r="L972" s="32"/>
    </row>
    <row r="973" spans="1:12" ht="43.5" customHeight="1">
      <c r="A973" s="30"/>
      <c r="B973" s="31"/>
      <c r="C973" s="32"/>
      <c r="D973" s="11">
        <v>2019</v>
      </c>
      <c r="E973" s="12">
        <f>F973+G973+H973+I973</f>
        <v>200000</v>
      </c>
      <c r="F973" s="12">
        <v>0</v>
      </c>
      <c r="G973" s="12">
        <v>0</v>
      </c>
      <c r="H973" s="12">
        <v>0</v>
      </c>
      <c r="I973" s="12">
        <v>200000</v>
      </c>
      <c r="J973" s="32"/>
      <c r="K973" s="32"/>
      <c r="L973" s="32"/>
    </row>
    <row r="974" spans="1:12" ht="43.5" customHeight="1">
      <c r="A974" s="30"/>
      <c r="B974" s="31"/>
      <c r="C974" s="32"/>
      <c r="D974" s="11">
        <v>2020</v>
      </c>
      <c r="E974" s="12">
        <f>F974+G974+H974+I974</f>
        <v>100000</v>
      </c>
      <c r="F974" s="12">
        <v>0</v>
      </c>
      <c r="G974" s="12">
        <v>0</v>
      </c>
      <c r="H974" s="12">
        <v>0</v>
      </c>
      <c r="I974" s="12">
        <v>100000</v>
      </c>
      <c r="J974" s="32"/>
      <c r="K974" s="32"/>
      <c r="L974" s="32"/>
    </row>
    <row r="975" spans="1:12" ht="43.5" customHeight="1">
      <c r="A975" s="30" t="s">
        <v>452</v>
      </c>
      <c r="B975" s="31" t="s">
        <v>410</v>
      </c>
      <c r="C975" s="32" t="s">
        <v>193</v>
      </c>
      <c r="D975" s="11" t="s">
        <v>1</v>
      </c>
      <c r="E975" s="12">
        <f>E976+E977+E978</f>
        <v>100000</v>
      </c>
      <c r="F975" s="12">
        <f>F976+F977+F978</f>
        <v>0</v>
      </c>
      <c r="G975" s="12">
        <f>G976+G977+G978</f>
        <v>0</v>
      </c>
      <c r="H975" s="12">
        <f>H976+H977+H978</f>
        <v>0</v>
      </c>
      <c r="I975" s="12">
        <f>I976+I977+I978</f>
        <v>100000</v>
      </c>
      <c r="J975" s="32" t="s">
        <v>381</v>
      </c>
      <c r="K975" s="32"/>
      <c r="L975" s="32" t="s">
        <v>411</v>
      </c>
    </row>
    <row r="976" spans="1:12" ht="43.5" customHeight="1">
      <c r="A976" s="30"/>
      <c r="B976" s="31"/>
      <c r="C976" s="32"/>
      <c r="D976" s="11">
        <v>2018</v>
      </c>
      <c r="E976" s="12">
        <f>F976+G976+H976+I976</f>
        <v>30000</v>
      </c>
      <c r="F976" s="12">
        <v>0</v>
      </c>
      <c r="G976" s="12">
        <v>0</v>
      </c>
      <c r="H976" s="12">
        <v>0</v>
      </c>
      <c r="I976" s="12">
        <v>30000</v>
      </c>
      <c r="J976" s="32"/>
      <c r="K976" s="32"/>
      <c r="L976" s="32"/>
    </row>
    <row r="977" spans="1:12" ht="43.5" customHeight="1">
      <c r="A977" s="30"/>
      <c r="B977" s="31"/>
      <c r="C977" s="32"/>
      <c r="D977" s="11">
        <v>2019</v>
      </c>
      <c r="E977" s="12">
        <f>F977+G977+H977+I977</f>
        <v>30000</v>
      </c>
      <c r="F977" s="12">
        <v>0</v>
      </c>
      <c r="G977" s="12">
        <v>0</v>
      </c>
      <c r="H977" s="12">
        <v>0</v>
      </c>
      <c r="I977" s="12">
        <v>30000</v>
      </c>
      <c r="J977" s="32"/>
      <c r="K977" s="32"/>
      <c r="L977" s="32"/>
    </row>
    <row r="978" spans="1:12" ht="43.5" customHeight="1">
      <c r="A978" s="30"/>
      <c r="B978" s="31"/>
      <c r="C978" s="32"/>
      <c r="D978" s="11">
        <v>2020</v>
      </c>
      <c r="E978" s="12">
        <f>F978+G978+H978+I978</f>
        <v>40000</v>
      </c>
      <c r="F978" s="12">
        <v>0</v>
      </c>
      <c r="G978" s="12">
        <v>0</v>
      </c>
      <c r="H978" s="12">
        <v>0</v>
      </c>
      <c r="I978" s="12">
        <v>40000</v>
      </c>
      <c r="J978" s="32"/>
      <c r="K978" s="32"/>
      <c r="L978" s="32"/>
    </row>
    <row r="979" spans="1:12" ht="43.5" customHeight="1">
      <c r="A979" s="30" t="s">
        <v>453</v>
      </c>
      <c r="B979" s="31" t="s">
        <v>413</v>
      </c>
      <c r="C979" s="32" t="s">
        <v>67</v>
      </c>
      <c r="D979" s="11" t="s">
        <v>1</v>
      </c>
      <c r="E979" s="12">
        <f>E980+E981+E982</f>
        <v>250000</v>
      </c>
      <c r="F979" s="12">
        <f>F980+F981+F982</f>
        <v>0</v>
      </c>
      <c r="G979" s="12">
        <f>G980+G981+G982</f>
        <v>0</v>
      </c>
      <c r="H979" s="12">
        <f>H980+H981+H982</f>
        <v>0</v>
      </c>
      <c r="I979" s="12">
        <f>I980+I981+I982</f>
        <v>250000</v>
      </c>
      <c r="J979" s="32" t="s">
        <v>381</v>
      </c>
      <c r="K979" s="32"/>
      <c r="L979" s="32" t="s">
        <v>414</v>
      </c>
    </row>
    <row r="980" spans="1:12" ht="43.5" customHeight="1">
      <c r="A980" s="30"/>
      <c r="B980" s="31"/>
      <c r="C980" s="32"/>
      <c r="D980" s="11">
        <v>2018</v>
      </c>
      <c r="E980" s="12">
        <f>F980+G980+H980+I980</f>
        <v>100000</v>
      </c>
      <c r="F980" s="12">
        <v>0</v>
      </c>
      <c r="G980" s="12">
        <v>0</v>
      </c>
      <c r="H980" s="12">
        <v>0</v>
      </c>
      <c r="I980" s="12">
        <v>100000</v>
      </c>
      <c r="J980" s="32"/>
      <c r="K980" s="32"/>
      <c r="L980" s="32"/>
    </row>
    <row r="981" spans="1:12" ht="43.5" customHeight="1">
      <c r="A981" s="30"/>
      <c r="B981" s="31"/>
      <c r="C981" s="32"/>
      <c r="D981" s="11">
        <v>2019</v>
      </c>
      <c r="E981" s="12">
        <f>F981+G981+H981+I981</f>
        <v>100000</v>
      </c>
      <c r="F981" s="12">
        <v>0</v>
      </c>
      <c r="G981" s="12">
        <v>0</v>
      </c>
      <c r="H981" s="12">
        <v>0</v>
      </c>
      <c r="I981" s="12">
        <v>100000</v>
      </c>
      <c r="J981" s="32"/>
      <c r="K981" s="32"/>
      <c r="L981" s="32"/>
    </row>
    <row r="982" spans="1:12" ht="43.5" customHeight="1">
      <c r="A982" s="30"/>
      <c r="B982" s="31"/>
      <c r="C982" s="32"/>
      <c r="D982" s="11">
        <v>2020</v>
      </c>
      <c r="E982" s="12">
        <f>F982+G982+H982+I982</f>
        <v>50000</v>
      </c>
      <c r="F982" s="12">
        <v>0</v>
      </c>
      <c r="G982" s="12">
        <v>0</v>
      </c>
      <c r="H982" s="12">
        <v>0</v>
      </c>
      <c r="I982" s="12">
        <v>50000</v>
      </c>
      <c r="J982" s="32"/>
      <c r="K982" s="32"/>
      <c r="L982" s="32"/>
    </row>
    <row r="983" spans="1:12" ht="43.5" customHeight="1">
      <c r="A983" s="30" t="s">
        <v>454</v>
      </c>
      <c r="B983" s="31" t="s">
        <v>416</v>
      </c>
      <c r="C983" s="32" t="s">
        <v>472</v>
      </c>
      <c r="D983" s="11" t="s">
        <v>1</v>
      </c>
      <c r="E983" s="12">
        <f>E984+E985+E986</f>
        <v>100000</v>
      </c>
      <c r="F983" s="12">
        <f>F984+F985+F986</f>
        <v>0</v>
      </c>
      <c r="G983" s="12">
        <f>G984+G985+G986</f>
        <v>0</v>
      </c>
      <c r="H983" s="12">
        <f>H984+H985+H986</f>
        <v>0</v>
      </c>
      <c r="I983" s="12">
        <f>I984+I985+I986</f>
        <v>100000</v>
      </c>
      <c r="J983" s="32" t="s">
        <v>381</v>
      </c>
      <c r="K983" s="32"/>
      <c r="L983" s="32" t="s">
        <v>417</v>
      </c>
    </row>
    <row r="984" spans="1:12" ht="43.5" customHeight="1">
      <c r="A984" s="30"/>
      <c r="B984" s="31"/>
      <c r="C984" s="32"/>
      <c r="D984" s="11">
        <v>2018</v>
      </c>
      <c r="E984" s="12">
        <f>F984+G984+H984+I984</f>
        <v>30000</v>
      </c>
      <c r="F984" s="12">
        <v>0</v>
      </c>
      <c r="G984" s="12">
        <v>0</v>
      </c>
      <c r="H984" s="12">
        <v>0</v>
      </c>
      <c r="I984" s="12">
        <v>30000</v>
      </c>
      <c r="J984" s="32"/>
      <c r="K984" s="32"/>
      <c r="L984" s="32"/>
    </row>
    <row r="985" spans="1:12" ht="43.5" customHeight="1">
      <c r="A985" s="30"/>
      <c r="B985" s="31"/>
      <c r="C985" s="32"/>
      <c r="D985" s="11">
        <v>2019</v>
      </c>
      <c r="E985" s="12">
        <f>F985+G985+H985+I985</f>
        <v>30000</v>
      </c>
      <c r="F985" s="12">
        <v>0</v>
      </c>
      <c r="G985" s="12">
        <v>0</v>
      </c>
      <c r="H985" s="12">
        <v>0</v>
      </c>
      <c r="I985" s="12">
        <v>30000</v>
      </c>
      <c r="J985" s="32"/>
      <c r="K985" s="32"/>
      <c r="L985" s="32"/>
    </row>
    <row r="986" spans="1:12" ht="43.5" customHeight="1">
      <c r="A986" s="30"/>
      <c r="B986" s="31"/>
      <c r="C986" s="32"/>
      <c r="D986" s="11">
        <v>2020</v>
      </c>
      <c r="E986" s="12">
        <f>F986+G986+H986+I986</f>
        <v>40000</v>
      </c>
      <c r="F986" s="12">
        <v>0</v>
      </c>
      <c r="G986" s="12">
        <v>0</v>
      </c>
      <c r="H986" s="12">
        <v>0</v>
      </c>
      <c r="I986" s="12">
        <v>40000</v>
      </c>
      <c r="J986" s="32"/>
      <c r="K986" s="32"/>
      <c r="L986" s="32"/>
    </row>
    <row r="987" spans="1:12" ht="43.5" customHeight="1">
      <c r="A987" s="30" t="s">
        <v>455</v>
      </c>
      <c r="B987" s="31" t="s">
        <v>419</v>
      </c>
      <c r="C987" s="32" t="s">
        <v>188</v>
      </c>
      <c r="D987" s="11" t="s">
        <v>1</v>
      </c>
      <c r="E987" s="12">
        <f>E988+E989+E990</f>
        <v>50000</v>
      </c>
      <c r="F987" s="12">
        <f>F988+F989+F990</f>
        <v>0</v>
      </c>
      <c r="G987" s="12">
        <f>G988+G989+G990</f>
        <v>0</v>
      </c>
      <c r="H987" s="12">
        <f>H988+H989+H990</f>
        <v>0</v>
      </c>
      <c r="I987" s="12">
        <f>I988+I989+I990</f>
        <v>50000</v>
      </c>
      <c r="J987" s="32" t="s">
        <v>381</v>
      </c>
      <c r="K987" s="32"/>
      <c r="L987" s="32" t="s">
        <v>420</v>
      </c>
    </row>
    <row r="988" spans="1:12" ht="43.5" customHeight="1">
      <c r="A988" s="30"/>
      <c r="B988" s="31"/>
      <c r="C988" s="32"/>
      <c r="D988" s="11">
        <v>2018</v>
      </c>
      <c r="E988" s="12">
        <f>F988+G988+H988+I988</f>
        <v>10000</v>
      </c>
      <c r="F988" s="12">
        <v>0</v>
      </c>
      <c r="G988" s="12">
        <v>0</v>
      </c>
      <c r="H988" s="12">
        <v>0</v>
      </c>
      <c r="I988" s="12">
        <v>10000</v>
      </c>
      <c r="J988" s="32"/>
      <c r="K988" s="32"/>
      <c r="L988" s="32"/>
    </row>
    <row r="989" spans="1:12" ht="43.5" customHeight="1">
      <c r="A989" s="30"/>
      <c r="B989" s="31"/>
      <c r="C989" s="32"/>
      <c r="D989" s="11">
        <v>2019</v>
      </c>
      <c r="E989" s="12">
        <f>F989+G989+H989+I989</f>
        <v>20000</v>
      </c>
      <c r="F989" s="12">
        <v>0</v>
      </c>
      <c r="G989" s="12">
        <v>0</v>
      </c>
      <c r="H989" s="12">
        <v>0</v>
      </c>
      <c r="I989" s="12">
        <v>20000</v>
      </c>
      <c r="J989" s="32"/>
      <c r="K989" s="32"/>
      <c r="L989" s="32"/>
    </row>
    <row r="990" spans="1:12" ht="43.5" customHeight="1">
      <c r="A990" s="30"/>
      <c r="B990" s="31"/>
      <c r="C990" s="32"/>
      <c r="D990" s="11">
        <v>2020</v>
      </c>
      <c r="E990" s="12">
        <f>F990+G990+H990+I990</f>
        <v>20000</v>
      </c>
      <c r="F990" s="12">
        <v>0</v>
      </c>
      <c r="G990" s="12">
        <v>0</v>
      </c>
      <c r="H990" s="12">
        <v>0</v>
      </c>
      <c r="I990" s="12">
        <v>20000</v>
      </c>
      <c r="J990" s="32"/>
      <c r="K990" s="32"/>
      <c r="L990" s="32"/>
    </row>
    <row r="991" spans="1:12" ht="43.5" customHeight="1">
      <c r="A991" s="30" t="s">
        <v>456</v>
      </c>
      <c r="B991" s="31" t="s">
        <v>422</v>
      </c>
      <c r="C991" s="32" t="s">
        <v>196</v>
      </c>
      <c r="D991" s="11" t="s">
        <v>1</v>
      </c>
      <c r="E991" s="12">
        <f>E992+E993+E994</f>
        <v>3500000</v>
      </c>
      <c r="F991" s="12">
        <f>F992+F993+F994</f>
        <v>0</v>
      </c>
      <c r="G991" s="12">
        <f>G992+G993+G994</f>
        <v>0</v>
      </c>
      <c r="H991" s="12">
        <f>H992+H993+H994</f>
        <v>0</v>
      </c>
      <c r="I991" s="12">
        <f>I992+I993+I994</f>
        <v>3500000</v>
      </c>
      <c r="J991" s="32" t="s">
        <v>381</v>
      </c>
      <c r="K991" s="32"/>
      <c r="L991" s="32" t="s">
        <v>399</v>
      </c>
    </row>
    <row r="992" spans="1:12" ht="43.5" customHeight="1">
      <c r="A992" s="30"/>
      <c r="B992" s="31"/>
      <c r="C992" s="32"/>
      <c r="D992" s="11">
        <v>2018</v>
      </c>
      <c r="E992" s="12">
        <f>F992+G992+H992+I992</f>
        <v>1000000</v>
      </c>
      <c r="F992" s="12">
        <v>0</v>
      </c>
      <c r="G992" s="12">
        <v>0</v>
      </c>
      <c r="H992" s="12">
        <v>0</v>
      </c>
      <c r="I992" s="12">
        <v>1000000</v>
      </c>
      <c r="J992" s="32"/>
      <c r="K992" s="32"/>
      <c r="L992" s="32"/>
    </row>
    <row r="993" spans="1:12" ht="43.5" customHeight="1">
      <c r="A993" s="30"/>
      <c r="B993" s="31"/>
      <c r="C993" s="32"/>
      <c r="D993" s="11">
        <v>2019</v>
      </c>
      <c r="E993" s="12">
        <f>F993+G993+H993+I993</f>
        <v>2000000</v>
      </c>
      <c r="F993" s="12">
        <v>0</v>
      </c>
      <c r="G993" s="12">
        <v>0</v>
      </c>
      <c r="H993" s="12">
        <v>0</v>
      </c>
      <c r="I993" s="12">
        <v>2000000</v>
      </c>
      <c r="J993" s="32"/>
      <c r="K993" s="32"/>
      <c r="L993" s="32"/>
    </row>
    <row r="994" spans="1:12" ht="57" customHeight="1">
      <c r="A994" s="30"/>
      <c r="B994" s="31"/>
      <c r="C994" s="32"/>
      <c r="D994" s="11">
        <v>2020</v>
      </c>
      <c r="E994" s="12">
        <f>F994+G994+H994+I994</f>
        <v>500000</v>
      </c>
      <c r="F994" s="12">
        <v>0</v>
      </c>
      <c r="G994" s="12">
        <v>0</v>
      </c>
      <c r="H994" s="12">
        <v>0</v>
      </c>
      <c r="I994" s="12">
        <v>500000</v>
      </c>
      <c r="J994" s="32"/>
      <c r="K994" s="32"/>
      <c r="L994" s="32"/>
    </row>
    <row r="995" spans="1:12" ht="43.5" customHeight="1">
      <c r="A995" s="30" t="s">
        <v>457</v>
      </c>
      <c r="B995" s="31" t="s">
        <v>423</v>
      </c>
      <c r="C995" s="32" t="s">
        <v>67</v>
      </c>
      <c r="D995" s="11" t="s">
        <v>1</v>
      </c>
      <c r="E995" s="12">
        <f>E996+E997+E998</f>
        <v>178000</v>
      </c>
      <c r="F995" s="12">
        <f>F996+F997+F998</f>
        <v>0</v>
      </c>
      <c r="G995" s="12">
        <f>G996+G997+G998</f>
        <v>0</v>
      </c>
      <c r="H995" s="12">
        <f>H996+H997+H998</f>
        <v>0</v>
      </c>
      <c r="I995" s="12">
        <f>I996+I997+I998</f>
        <v>178000</v>
      </c>
      <c r="J995" s="32" t="s">
        <v>381</v>
      </c>
      <c r="K995" s="32"/>
      <c r="L995" s="32" t="s">
        <v>424</v>
      </c>
    </row>
    <row r="996" spans="1:12" ht="43.5" customHeight="1">
      <c r="A996" s="30"/>
      <c r="B996" s="31"/>
      <c r="C996" s="32"/>
      <c r="D996" s="11">
        <v>2018</v>
      </c>
      <c r="E996" s="12">
        <f>F996+G996+H996+I996</f>
        <v>78000</v>
      </c>
      <c r="F996" s="12">
        <v>0</v>
      </c>
      <c r="G996" s="12">
        <v>0</v>
      </c>
      <c r="H996" s="12">
        <v>0</v>
      </c>
      <c r="I996" s="12">
        <v>78000</v>
      </c>
      <c r="J996" s="32"/>
      <c r="K996" s="32"/>
      <c r="L996" s="32"/>
    </row>
    <row r="997" spans="1:12" ht="43.5" customHeight="1">
      <c r="A997" s="30"/>
      <c r="B997" s="31"/>
      <c r="C997" s="32"/>
      <c r="D997" s="11">
        <v>2019</v>
      </c>
      <c r="E997" s="12">
        <f>F997+G997+H997+I997</f>
        <v>50000</v>
      </c>
      <c r="F997" s="12">
        <v>0</v>
      </c>
      <c r="G997" s="12">
        <v>0</v>
      </c>
      <c r="H997" s="12">
        <v>0</v>
      </c>
      <c r="I997" s="12">
        <v>50000</v>
      </c>
      <c r="J997" s="32"/>
      <c r="K997" s="32"/>
      <c r="L997" s="32"/>
    </row>
    <row r="998" spans="1:12" ht="43.5" customHeight="1">
      <c r="A998" s="30"/>
      <c r="B998" s="31"/>
      <c r="C998" s="32"/>
      <c r="D998" s="11">
        <v>2020</v>
      </c>
      <c r="E998" s="12">
        <f>F998+G998+H998+I998</f>
        <v>50000</v>
      </c>
      <c r="F998" s="12">
        <v>0</v>
      </c>
      <c r="G998" s="12">
        <v>0</v>
      </c>
      <c r="H998" s="12">
        <v>0</v>
      </c>
      <c r="I998" s="12">
        <v>50000</v>
      </c>
      <c r="J998" s="32"/>
      <c r="K998" s="32"/>
      <c r="L998" s="32"/>
    </row>
    <row r="999" spans="1:12" ht="43.5" customHeight="1">
      <c r="A999" s="30" t="s">
        <v>458</v>
      </c>
      <c r="B999" s="31" t="s">
        <v>425</v>
      </c>
      <c r="C999" s="32" t="s">
        <v>145</v>
      </c>
      <c r="D999" s="11" t="s">
        <v>1</v>
      </c>
      <c r="E999" s="12">
        <f>E1000+E1001+E1002</f>
        <v>15000</v>
      </c>
      <c r="F999" s="12">
        <f>F1000+F1001+F1002</f>
        <v>0</v>
      </c>
      <c r="G999" s="12">
        <f>G1000+G1001+G1002</f>
        <v>0</v>
      </c>
      <c r="H999" s="12">
        <f>H1000+H1001+H1002</f>
        <v>0</v>
      </c>
      <c r="I999" s="12">
        <f>I1000+I1001+I1002</f>
        <v>15000</v>
      </c>
      <c r="J999" s="32" t="s">
        <v>381</v>
      </c>
      <c r="K999" s="32"/>
      <c r="L999" s="32" t="s">
        <v>426</v>
      </c>
    </row>
    <row r="1000" spans="1:12" ht="43.5" customHeight="1">
      <c r="A1000" s="30"/>
      <c r="B1000" s="31"/>
      <c r="C1000" s="32"/>
      <c r="D1000" s="11">
        <v>2018</v>
      </c>
      <c r="E1000" s="12">
        <f>F1000+G1000+H1000+I1000</f>
        <v>15000</v>
      </c>
      <c r="F1000" s="12">
        <v>0</v>
      </c>
      <c r="G1000" s="12">
        <v>0</v>
      </c>
      <c r="H1000" s="12">
        <v>0</v>
      </c>
      <c r="I1000" s="12">
        <v>15000</v>
      </c>
      <c r="J1000" s="32"/>
      <c r="K1000" s="32"/>
      <c r="L1000" s="32"/>
    </row>
    <row r="1001" spans="1:12" ht="43.5" customHeight="1">
      <c r="A1001" s="30"/>
      <c r="B1001" s="31"/>
      <c r="C1001" s="32"/>
      <c r="D1001" s="11">
        <v>2019</v>
      </c>
      <c r="E1001" s="12">
        <f>F1001+G1001+H1001+I1001</f>
        <v>0</v>
      </c>
      <c r="F1001" s="12">
        <v>0</v>
      </c>
      <c r="G1001" s="12">
        <v>0</v>
      </c>
      <c r="H1001" s="12">
        <v>0</v>
      </c>
      <c r="I1001" s="12">
        <v>0</v>
      </c>
      <c r="J1001" s="32"/>
      <c r="K1001" s="32"/>
      <c r="L1001" s="32"/>
    </row>
    <row r="1002" spans="1:12" ht="43.5" customHeight="1">
      <c r="A1002" s="30"/>
      <c r="B1002" s="31"/>
      <c r="C1002" s="32"/>
      <c r="D1002" s="11">
        <v>2020</v>
      </c>
      <c r="E1002" s="12">
        <f>F1002+G1002+H1002+I1002</f>
        <v>0</v>
      </c>
      <c r="F1002" s="12">
        <v>0</v>
      </c>
      <c r="G1002" s="12">
        <v>0</v>
      </c>
      <c r="H1002" s="12">
        <v>0</v>
      </c>
      <c r="I1002" s="12">
        <v>0</v>
      </c>
      <c r="J1002" s="32"/>
      <c r="K1002" s="32"/>
      <c r="L1002" s="32"/>
    </row>
    <row r="1003" spans="1:12" ht="43.5" customHeight="1">
      <c r="A1003" s="30" t="s">
        <v>459</v>
      </c>
      <c r="B1003" s="31" t="s">
        <v>427</v>
      </c>
      <c r="C1003" s="32" t="s">
        <v>112</v>
      </c>
      <c r="D1003" s="11" t="s">
        <v>1</v>
      </c>
      <c r="E1003" s="12">
        <f>E1004+E1005+E1006</f>
        <v>75000</v>
      </c>
      <c r="F1003" s="12">
        <f>F1004+F1005+F1006</f>
        <v>0</v>
      </c>
      <c r="G1003" s="12">
        <f>G1004+G1005+G1006</f>
        <v>0</v>
      </c>
      <c r="H1003" s="12">
        <f>H1004+H1005+H1006</f>
        <v>0</v>
      </c>
      <c r="I1003" s="12">
        <f>I1004+I1005+I1006</f>
        <v>75000</v>
      </c>
      <c r="J1003" s="32" t="s">
        <v>381</v>
      </c>
      <c r="K1003" s="32"/>
      <c r="L1003" s="32" t="s">
        <v>428</v>
      </c>
    </row>
    <row r="1004" spans="1:12" ht="43.5" customHeight="1">
      <c r="A1004" s="30"/>
      <c r="B1004" s="31"/>
      <c r="C1004" s="32"/>
      <c r="D1004" s="11">
        <v>2018</v>
      </c>
      <c r="E1004" s="12">
        <f>F1004+G1004+H1004+I1004</f>
        <v>75000</v>
      </c>
      <c r="F1004" s="12">
        <v>0</v>
      </c>
      <c r="G1004" s="12">
        <v>0</v>
      </c>
      <c r="H1004" s="12">
        <v>0</v>
      </c>
      <c r="I1004" s="12">
        <v>75000</v>
      </c>
      <c r="J1004" s="32"/>
      <c r="K1004" s="32"/>
      <c r="L1004" s="32"/>
    </row>
    <row r="1005" spans="1:12" ht="43.5" customHeight="1">
      <c r="A1005" s="30"/>
      <c r="B1005" s="31"/>
      <c r="C1005" s="32"/>
      <c r="D1005" s="11">
        <v>2019</v>
      </c>
      <c r="E1005" s="12">
        <f>F1005+G1005+H1005+I1005</f>
        <v>0</v>
      </c>
      <c r="F1005" s="12">
        <v>0</v>
      </c>
      <c r="G1005" s="12">
        <v>0</v>
      </c>
      <c r="H1005" s="12">
        <v>0</v>
      </c>
      <c r="I1005" s="12">
        <v>0</v>
      </c>
      <c r="J1005" s="32"/>
      <c r="K1005" s="32"/>
      <c r="L1005" s="32"/>
    </row>
    <row r="1006" spans="1:12" ht="126" customHeight="1">
      <c r="A1006" s="30"/>
      <c r="B1006" s="31"/>
      <c r="C1006" s="32"/>
      <c r="D1006" s="11">
        <v>2020</v>
      </c>
      <c r="E1006" s="12">
        <f>F1006+G1006+H1006+I1006</f>
        <v>0</v>
      </c>
      <c r="F1006" s="12">
        <v>0</v>
      </c>
      <c r="G1006" s="12">
        <v>0</v>
      </c>
      <c r="H1006" s="12">
        <v>0</v>
      </c>
      <c r="I1006" s="12">
        <v>0</v>
      </c>
      <c r="J1006" s="32"/>
      <c r="K1006" s="32"/>
      <c r="L1006" s="32"/>
    </row>
    <row r="1007" spans="1:12" ht="43.5" customHeight="1">
      <c r="A1007" s="30" t="s">
        <v>460</v>
      </c>
      <c r="B1007" s="31" t="s">
        <v>429</v>
      </c>
      <c r="C1007" s="32" t="s">
        <v>196</v>
      </c>
      <c r="D1007" s="11" t="s">
        <v>1</v>
      </c>
      <c r="E1007" s="12">
        <f>E1008+E1009+E1010</f>
        <v>120000000</v>
      </c>
      <c r="F1007" s="12">
        <f>F1008+F1009+F1010</f>
        <v>120000000</v>
      </c>
      <c r="G1007" s="12">
        <f>G1008+G1009+G1010</f>
        <v>0</v>
      </c>
      <c r="H1007" s="12">
        <f>H1008+H1009+H1010</f>
        <v>0</v>
      </c>
      <c r="I1007" s="12">
        <f>I1008+I1009+I1010</f>
        <v>0</v>
      </c>
      <c r="J1007" s="32" t="s">
        <v>381</v>
      </c>
      <c r="K1007" s="32"/>
      <c r="L1007" s="32" t="s">
        <v>430</v>
      </c>
    </row>
    <row r="1008" spans="1:12" ht="43.5" customHeight="1">
      <c r="A1008" s="30"/>
      <c r="B1008" s="31"/>
      <c r="C1008" s="32"/>
      <c r="D1008" s="11">
        <v>2018</v>
      </c>
      <c r="E1008" s="12">
        <f>F1008+G1008+H1008+I1008</f>
        <v>50000000</v>
      </c>
      <c r="F1008" s="12">
        <v>50000000</v>
      </c>
      <c r="G1008" s="12">
        <v>0</v>
      </c>
      <c r="H1008" s="12">
        <v>0</v>
      </c>
      <c r="I1008" s="12">
        <v>0</v>
      </c>
      <c r="J1008" s="32"/>
      <c r="K1008" s="32"/>
      <c r="L1008" s="32"/>
    </row>
    <row r="1009" spans="1:12" ht="43.5" customHeight="1">
      <c r="A1009" s="30"/>
      <c r="B1009" s="31"/>
      <c r="C1009" s="32"/>
      <c r="D1009" s="11">
        <v>2019</v>
      </c>
      <c r="E1009" s="12">
        <f>F1009+G1009+H1009+I1009</f>
        <v>53000000</v>
      </c>
      <c r="F1009" s="12">
        <v>53000000</v>
      </c>
      <c r="G1009" s="12">
        <v>0</v>
      </c>
      <c r="H1009" s="12">
        <v>0</v>
      </c>
      <c r="I1009" s="12">
        <v>0</v>
      </c>
      <c r="J1009" s="32"/>
      <c r="K1009" s="32"/>
      <c r="L1009" s="32"/>
    </row>
    <row r="1010" spans="1:12" ht="43.5" customHeight="1">
      <c r="A1010" s="30"/>
      <c r="B1010" s="31"/>
      <c r="C1010" s="32"/>
      <c r="D1010" s="11">
        <v>2020</v>
      </c>
      <c r="E1010" s="12">
        <f>F1010+G1010+H1010+I1010</f>
        <v>17000000</v>
      </c>
      <c r="F1010" s="12">
        <v>17000000</v>
      </c>
      <c r="G1010" s="12">
        <v>0</v>
      </c>
      <c r="H1010" s="12">
        <v>0</v>
      </c>
      <c r="I1010" s="12">
        <v>0</v>
      </c>
      <c r="J1010" s="32"/>
      <c r="K1010" s="32"/>
      <c r="L1010" s="32"/>
    </row>
    <row r="1011" spans="1:12" ht="43.5" customHeight="1">
      <c r="A1011" s="30" t="s">
        <v>461</v>
      </c>
      <c r="B1011" s="31" t="s">
        <v>431</v>
      </c>
      <c r="C1011" s="32" t="s">
        <v>196</v>
      </c>
      <c r="D1011" s="11" t="s">
        <v>1</v>
      </c>
      <c r="E1011" s="12">
        <f>E1012+E1013+E1014</f>
        <v>601200</v>
      </c>
      <c r="F1011" s="12">
        <f>F1012+F1013+F1014</f>
        <v>0</v>
      </c>
      <c r="G1011" s="12">
        <f>G1012+G1013+G1014</f>
        <v>0</v>
      </c>
      <c r="H1011" s="12">
        <f>H1012+H1013+H1014</f>
        <v>0</v>
      </c>
      <c r="I1011" s="12">
        <f>I1012+I1013+I1014</f>
        <v>601200</v>
      </c>
      <c r="J1011" s="32" t="s">
        <v>381</v>
      </c>
      <c r="K1011" s="32"/>
      <c r="L1011" s="32" t="s">
        <v>432</v>
      </c>
    </row>
    <row r="1012" spans="1:12" ht="43.5" customHeight="1">
      <c r="A1012" s="30"/>
      <c r="B1012" s="31"/>
      <c r="C1012" s="32"/>
      <c r="D1012" s="11">
        <v>2018</v>
      </c>
      <c r="E1012" s="12">
        <f>F1012+G1012+H1012+I1012</f>
        <v>601200</v>
      </c>
      <c r="F1012" s="12">
        <v>0</v>
      </c>
      <c r="G1012" s="12">
        <v>0</v>
      </c>
      <c r="H1012" s="12">
        <v>0</v>
      </c>
      <c r="I1012" s="12">
        <v>601200</v>
      </c>
      <c r="J1012" s="32"/>
      <c r="K1012" s="32"/>
      <c r="L1012" s="32"/>
    </row>
    <row r="1013" spans="1:12" ht="70.5" customHeight="1">
      <c r="A1013" s="30"/>
      <c r="B1013" s="31"/>
      <c r="C1013" s="32"/>
      <c r="D1013" s="11">
        <v>2019</v>
      </c>
      <c r="E1013" s="12">
        <f>F1013+G1013+H1013+I1013</f>
        <v>0</v>
      </c>
      <c r="F1013" s="12">
        <v>0</v>
      </c>
      <c r="G1013" s="12">
        <v>0</v>
      </c>
      <c r="H1013" s="12">
        <v>0</v>
      </c>
      <c r="I1013" s="12">
        <v>0</v>
      </c>
      <c r="J1013" s="32"/>
      <c r="K1013" s="32"/>
      <c r="L1013" s="32"/>
    </row>
    <row r="1014" spans="1:12" ht="409.5" customHeight="1">
      <c r="A1014" s="30"/>
      <c r="B1014" s="31"/>
      <c r="C1014" s="32"/>
      <c r="D1014" s="11">
        <v>2020</v>
      </c>
      <c r="E1014" s="12">
        <f>F1014+G1014+H1014+I1014</f>
        <v>0</v>
      </c>
      <c r="F1014" s="12">
        <v>0</v>
      </c>
      <c r="G1014" s="12">
        <v>0</v>
      </c>
      <c r="H1014" s="12">
        <v>0</v>
      </c>
      <c r="I1014" s="12">
        <v>0</v>
      </c>
      <c r="J1014" s="32"/>
      <c r="K1014" s="32"/>
      <c r="L1014" s="32"/>
    </row>
    <row r="1015" spans="1:12" ht="43.5" customHeight="1">
      <c r="A1015" s="30" t="s">
        <v>462</v>
      </c>
      <c r="B1015" s="31" t="s">
        <v>433</v>
      </c>
      <c r="C1015" s="32" t="s">
        <v>196</v>
      </c>
      <c r="D1015" s="11" t="s">
        <v>1</v>
      </c>
      <c r="E1015" s="12">
        <f>E1016+E1017+E1018</f>
        <v>24000000</v>
      </c>
      <c r="F1015" s="12">
        <f>F1016+F1017+F1018</f>
        <v>24000000</v>
      </c>
      <c r="G1015" s="12">
        <f>G1016+G1017+G1018</f>
        <v>0</v>
      </c>
      <c r="H1015" s="12">
        <f>H1016+H1017+H1018</f>
        <v>0</v>
      </c>
      <c r="I1015" s="12">
        <f>I1016+I1017+I1018</f>
        <v>0</v>
      </c>
      <c r="J1015" s="32" t="s">
        <v>381</v>
      </c>
      <c r="K1015" s="32"/>
      <c r="L1015" s="32" t="s">
        <v>434</v>
      </c>
    </row>
    <row r="1016" spans="1:12" ht="43.5" customHeight="1">
      <c r="A1016" s="30"/>
      <c r="B1016" s="31"/>
      <c r="C1016" s="32"/>
      <c r="D1016" s="11">
        <v>2018</v>
      </c>
      <c r="E1016" s="12">
        <f>F1016+G1016+H1016+I1016</f>
        <v>9000000</v>
      </c>
      <c r="F1016" s="12">
        <v>9000000</v>
      </c>
      <c r="G1016" s="12">
        <v>0</v>
      </c>
      <c r="H1016" s="12">
        <v>0</v>
      </c>
      <c r="I1016" s="12">
        <v>0</v>
      </c>
      <c r="J1016" s="32"/>
      <c r="K1016" s="32"/>
      <c r="L1016" s="32"/>
    </row>
    <row r="1017" spans="1:12" ht="43.5" customHeight="1">
      <c r="A1017" s="30"/>
      <c r="B1017" s="31"/>
      <c r="C1017" s="32"/>
      <c r="D1017" s="11">
        <v>2019</v>
      </c>
      <c r="E1017" s="12">
        <f>F1017+G1017+H1017+I1017</f>
        <v>9000000</v>
      </c>
      <c r="F1017" s="12">
        <v>9000000</v>
      </c>
      <c r="G1017" s="12">
        <v>0</v>
      </c>
      <c r="H1017" s="12">
        <v>0</v>
      </c>
      <c r="I1017" s="12">
        <v>0</v>
      </c>
      <c r="J1017" s="32"/>
      <c r="K1017" s="32"/>
      <c r="L1017" s="32"/>
    </row>
    <row r="1018" spans="1:12" ht="43.5" customHeight="1">
      <c r="A1018" s="30"/>
      <c r="B1018" s="31"/>
      <c r="C1018" s="32"/>
      <c r="D1018" s="11">
        <v>2020</v>
      </c>
      <c r="E1018" s="12">
        <f>F1018+G1018+H1018+I1018</f>
        <v>6000000</v>
      </c>
      <c r="F1018" s="12">
        <v>6000000</v>
      </c>
      <c r="G1018" s="12"/>
      <c r="H1018" s="12">
        <v>0</v>
      </c>
      <c r="I1018" s="12">
        <v>0</v>
      </c>
      <c r="J1018" s="32"/>
      <c r="K1018" s="32"/>
      <c r="L1018" s="32"/>
    </row>
    <row r="1019" spans="1:12" ht="43.5" customHeight="1">
      <c r="A1019" s="30" t="s">
        <v>463</v>
      </c>
      <c r="B1019" s="31" t="s">
        <v>435</v>
      </c>
      <c r="C1019" s="32" t="s">
        <v>286</v>
      </c>
      <c r="D1019" s="11" t="s">
        <v>1</v>
      </c>
      <c r="E1019" s="12">
        <f>E1020+E1021+E1022</f>
        <v>3000000</v>
      </c>
      <c r="F1019" s="12">
        <f>F1020+F1021+F1022</f>
        <v>0</v>
      </c>
      <c r="G1019" s="12">
        <f>G1020+G1021+G1022</f>
        <v>0</v>
      </c>
      <c r="H1019" s="12">
        <f>H1020+H1021+H1022</f>
        <v>0</v>
      </c>
      <c r="I1019" s="12">
        <f>I1020+I1021+I1022</f>
        <v>3000000</v>
      </c>
      <c r="J1019" s="32" t="s">
        <v>381</v>
      </c>
      <c r="K1019" s="32"/>
      <c r="L1019" s="32" t="s">
        <v>436</v>
      </c>
    </row>
    <row r="1020" spans="1:12" ht="43.5" customHeight="1">
      <c r="A1020" s="30"/>
      <c r="B1020" s="31"/>
      <c r="C1020" s="32"/>
      <c r="D1020" s="11">
        <v>2018</v>
      </c>
      <c r="E1020" s="12">
        <f>F1020+G1020+H1020+I1020</f>
        <v>1000000</v>
      </c>
      <c r="F1020" s="12">
        <v>0</v>
      </c>
      <c r="G1020" s="12">
        <v>0</v>
      </c>
      <c r="H1020" s="12">
        <v>0</v>
      </c>
      <c r="I1020" s="12">
        <v>1000000</v>
      </c>
      <c r="J1020" s="32"/>
      <c r="K1020" s="32"/>
      <c r="L1020" s="32"/>
    </row>
    <row r="1021" spans="1:12" ht="43.5" customHeight="1">
      <c r="A1021" s="30"/>
      <c r="B1021" s="31"/>
      <c r="C1021" s="32"/>
      <c r="D1021" s="11">
        <v>2019</v>
      </c>
      <c r="E1021" s="12">
        <f>F1021+G1021+H1021+I1021</f>
        <v>1000000</v>
      </c>
      <c r="F1021" s="12">
        <v>0</v>
      </c>
      <c r="G1021" s="12">
        <v>0</v>
      </c>
      <c r="H1021" s="12">
        <v>0</v>
      </c>
      <c r="I1021" s="12">
        <v>1000000</v>
      </c>
      <c r="J1021" s="32"/>
      <c r="K1021" s="32"/>
      <c r="L1021" s="32"/>
    </row>
    <row r="1022" spans="1:12" ht="43.5" customHeight="1">
      <c r="A1022" s="30"/>
      <c r="B1022" s="31"/>
      <c r="C1022" s="32"/>
      <c r="D1022" s="11">
        <v>2020</v>
      </c>
      <c r="E1022" s="12">
        <f>F1022+G1022+H1022+I1022</f>
        <v>1000000</v>
      </c>
      <c r="F1022" s="12">
        <v>0</v>
      </c>
      <c r="G1022" s="12">
        <v>0</v>
      </c>
      <c r="H1022" s="12">
        <v>0</v>
      </c>
      <c r="I1022" s="12">
        <v>1000000</v>
      </c>
      <c r="J1022" s="32"/>
      <c r="K1022" s="32"/>
      <c r="L1022" s="32"/>
    </row>
    <row r="1023" spans="1:12" ht="43.5" customHeight="1">
      <c r="A1023" s="30" t="s">
        <v>464</v>
      </c>
      <c r="B1023" s="31" t="s">
        <v>437</v>
      </c>
      <c r="C1023" s="32" t="s">
        <v>67</v>
      </c>
      <c r="D1023" s="11" t="s">
        <v>1</v>
      </c>
      <c r="E1023" s="12">
        <f>E1024+E1025+E1026</f>
        <v>1000000</v>
      </c>
      <c r="F1023" s="12">
        <f>F1024+F1025+F1026</f>
        <v>0</v>
      </c>
      <c r="G1023" s="12">
        <f>G1024+G1025+G1026</f>
        <v>0</v>
      </c>
      <c r="H1023" s="12">
        <f>H1024+H1025+H1026</f>
        <v>0</v>
      </c>
      <c r="I1023" s="12">
        <f>I1024+I1025+I1026</f>
        <v>1000000</v>
      </c>
      <c r="J1023" s="32" t="s">
        <v>381</v>
      </c>
      <c r="K1023" s="32"/>
      <c r="L1023" s="32" t="s">
        <v>438</v>
      </c>
    </row>
    <row r="1024" spans="1:12" ht="43.5" customHeight="1">
      <c r="A1024" s="30"/>
      <c r="B1024" s="31"/>
      <c r="C1024" s="32"/>
      <c r="D1024" s="11">
        <v>2018</v>
      </c>
      <c r="E1024" s="12">
        <f>F1024+G1024+H1024+I1024</f>
        <v>300000</v>
      </c>
      <c r="F1024" s="12"/>
      <c r="G1024" s="12">
        <v>0</v>
      </c>
      <c r="H1024" s="12">
        <v>0</v>
      </c>
      <c r="I1024" s="12">
        <v>300000</v>
      </c>
      <c r="J1024" s="32"/>
      <c r="K1024" s="32"/>
      <c r="L1024" s="32"/>
    </row>
    <row r="1025" spans="1:12" ht="43.5" customHeight="1">
      <c r="A1025" s="30"/>
      <c r="B1025" s="31"/>
      <c r="C1025" s="32"/>
      <c r="D1025" s="11">
        <v>2019</v>
      </c>
      <c r="E1025" s="12">
        <f>F1025+G1025+H1025+I1025</f>
        <v>200000</v>
      </c>
      <c r="F1025" s="12">
        <v>0</v>
      </c>
      <c r="G1025" s="12">
        <v>0</v>
      </c>
      <c r="H1025" s="12">
        <v>0</v>
      </c>
      <c r="I1025" s="12">
        <v>200000</v>
      </c>
      <c r="J1025" s="32"/>
      <c r="K1025" s="32"/>
      <c r="L1025" s="32"/>
    </row>
    <row r="1026" spans="1:12" ht="43.5" customHeight="1">
      <c r="A1026" s="30"/>
      <c r="B1026" s="31"/>
      <c r="C1026" s="32"/>
      <c r="D1026" s="11">
        <v>2020</v>
      </c>
      <c r="E1026" s="12">
        <f>F1026+G1026+H1026+I1026</f>
        <v>500000</v>
      </c>
      <c r="F1026" s="12">
        <v>0</v>
      </c>
      <c r="G1026" s="12">
        <v>0</v>
      </c>
      <c r="H1026" s="12">
        <v>0</v>
      </c>
      <c r="I1026" s="12">
        <v>500000</v>
      </c>
      <c r="J1026" s="32"/>
      <c r="K1026" s="32"/>
      <c r="L1026" s="32"/>
    </row>
    <row r="1027" spans="1:12" ht="43.5" customHeight="1">
      <c r="A1027" s="30" t="s">
        <v>465</v>
      </c>
      <c r="B1027" s="31" t="s">
        <v>439</v>
      </c>
      <c r="C1027" s="32" t="s">
        <v>196</v>
      </c>
      <c r="D1027" s="11" t="s">
        <v>1</v>
      </c>
      <c r="E1027" s="12">
        <f>E1028+E1029+E1030</f>
        <v>5000000</v>
      </c>
      <c r="F1027" s="12">
        <f>F1028+F1029+F1030</f>
        <v>0</v>
      </c>
      <c r="G1027" s="12">
        <f>G1028+G1029+G1030</f>
        <v>0</v>
      </c>
      <c r="H1027" s="12">
        <f>H1028+H1029+H1030</f>
        <v>0</v>
      </c>
      <c r="I1027" s="12">
        <f>I1028+I1029+I1030</f>
        <v>5000000</v>
      </c>
      <c r="J1027" s="32" t="s">
        <v>381</v>
      </c>
      <c r="K1027" s="32"/>
      <c r="L1027" s="32" t="s">
        <v>399</v>
      </c>
    </row>
    <row r="1028" spans="1:12" ht="43.5" customHeight="1">
      <c r="A1028" s="30"/>
      <c r="B1028" s="31"/>
      <c r="C1028" s="32"/>
      <c r="D1028" s="11">
        <v>2018</v>
      </c>
      <c r="E1028" s="12">
        <f>F1028+G1028+H1028+I1028</f>
        <v>2000000</v>
      </c>
      <c r="F1028" s="12">
        <v>0</v>
      </c>
      <c r="G1028" s="12">
        <v>0</v>
      </c>
      <c r="H1028" s="12">
        <v>0</v>
      </c>
      <c r="I1028" s="12">
        <v>2000000</v>
      </c>
      <c r="J1028" s="32"/>
      <c r="K1028" s="32"/>
      <c r="L1028" s="32"/>
    </row>
    <row r="1029" spans="1:12" ht="43.5" customHeight="1">
      <c r="A1029" s="30"/>
      <c r="B1029" s="31"/>
      <c r="C1029" s="32"/>
      <c r="D1029" s="11">
        <v>2019</v>
      </c>
      <c r="E1029" s="12">
        <f>F1029+G1029+H1029+I1029</f>
        <v>1000000</v>
      </c>
      <c r="F1029" s="12">
        <v>0</v>
      </c>
      <c r="G1029" s="12">
        <v>0</v>
      </c>
      <c r="H1029" s="12">
        <v>0</v>
      </c>
      <c r="I1029" s="12">
        <v>1000000</v>
      </c>
      <c r="J1029" s="32"/>
      <c r="K1029" s="32"/>
      <c r="L1029" s="32"/>
    </row>
    <row r="1030" spans="1:12" ht="43.5" customHeight="1">
      <c r="A1030" s="30"/>
      <c r="B1030" s="31"/>
      <c r="C1030" s="32"/>
      <c r="D1030" s="11">
        <v>2020</v>
      </c>
      <c r="E1030" s="12">
        <f>F1030+G1030+H1030+I1030</f>
        <v>2000000</v>
      </c>
      <c r="F1030" s="12">
        <v>0</v>
      </c>
      <c r="G1030" s="12">
        <v>0</v>
      </c>
      <c r="H1030" s="12">
        <v>0</v>
      </c>
      <c r="I1030" s="12">
        <v>2000000</v>
      </c>
      <c r="J1030" s="32"/>
      <c r="K1030" s="32"/>
      <c r="L1030" s="32"/>
    </row>
    <row r="1031" spans="1:12" ht="43.5" customHeight="1">
      <c r="A1031" s="30" t="s">
        <v>466</v>
      </c>
      <c r="B1031" s="31" t="s">
        <v>440</v>
      </c>
      <c r="C1031" s="32" t="s">
        <v>67</v>
      </c>
      <c r="D1031" s="11" t="s">
        <v>1</v>
      </c>
      <c r="E1031" s="12">
        <f>E1032+E1033+E1034</f>
        <v>1000000</v>
      </c>
      <c r="F1031" s="12">
        <f>F1032+F1033+F1034</f>
        <v>0</v>
      </c>
      <c r="G1031" s="12">
        <f>G1032+G1033+G1034</f>
        <v>0</v>
      </c>
      <c r="H1031" s="12">
        <f>H1032+H1033+H1034</f>
        <v>0</v>
      </c>
      <c r="I1031" s="12">
        <f>I1032+I1033+I1034</f>
        <v>1000000</v>
      </c>
      <c r="J1031" s="32" t="s">
        <v>381</v>
      </c>
      <c r="K1031" s="32"/>
      <c r="L1031" s="32" t="s">
        <v>441</v>
      </c>
    </row>
    <row r="1032" spans="1:12" ht="43.5" customHeight="1">
      <c r="A1032" s="30"/>
      <c r="B1032" s="31"/>
      <c r="C1032" s="32"/>
      <c r="D1032" s="11">
        <v>2018</v>
      </c>
      <c r="E1032" s="12">
        <f>F1032+G1032+H1032+I1032</f>
        <v>300000</v>
      </c>
      <c r="F1032" s="12">
        <v>0</v>
      </c>
      <c r="G1032" s="12">
        <v>0</v>
      </c>
      <c r="H1032" s="12">
        <v>0</v>
      </c>
      <c r="I1032" s="12">
        <v>300000</v>
      </c>
      <c r="J1032" s="32"/>
      <c r="K1032" s="32"/>
      <c r="L1032" s="32"/>
    </row>
    <row r="1033" spans="1:12" ht="43.5" customHeight="1">
      <c r="A1033" s="30"/>
      <c r="B1033" s="31"/>
      <c r="C1033" s="32"/>
      <c r="D1033" s="11">
        <v>2019</v>
      </c>
      <c r="E1033" s="12">
        <f>F1033+G1033+H1033+I1033</f>
        <v>300000</v>
      </c>
      <c r="F1033" s="12">
        <v>0</v>
      </c>
      <c r="G1033" s="12">
        <v>0</v>
      </c>
      <c r="H1033" s="12">
        <v>0</v>
      </c>
      <c r="I1033" s="12">
        <v>300000</v>
      </c>
      <c r="J1033" s="32"/>
      <c r="K1033" s="32"/>
      <c r="L1033" s="32"/>
    </row>
    <row r="1034" spans="1:12" ht="43.5" customHeight="1">
      <c r="A1034" s="30"/>
      <c r="B1034" s="31"/>
      <c r="C1034" s="32"/>
      <c r="D1034" s="11">
        <v>2020</v>
      </c>
      <c r="E1034" s="12">
        <f>F1034+G1034+H1034+I1034</f>
        <v>400000</v>
      </c>
      <c r="F1034" s="12">
        <v>0</v>
      </c>
      <c r="G1034" s="12">
        <v>0</v>
      </c>
      <c r="H1034" s="12">
        <v>0</v>
      </c>
      <c r="I1034" s="12">
        <v>400000</v>
      </c>
      <c r="J1034" s="32"/>
      <c r="K1034" s="32"/>
      <c r="L1034" s="32"/>
    </row>
    <row r="1035" spans="1:12" ht="43.5" customHeight="1">
      <c r="A1035" s="30" t="s">
        <v>467</v>
      </c>
      <c r="B1035" s="31" t="s">
        <v>474</v>
      </c>
      <c r="C1035" s="32" t="s">
        <v>286</v>
      </c>
      <c r="D1035" s="11" t="s">
        <v>1</v>
      </c>
      <c r="E1035" s="12">
        <f>E1036+E1037+E1038</f>
        <v>420</v>
      </c>
      <c r="F1035" s="12">
        <f>F1036+F1037+F1038</f>
        <v>0</v>
      </c>
      <c r="G1035" s="12">
        <f>G1036+G1037+G1038</f>
        <v>0</v>
      </c>
      <c r="H1035" s="12">
        <f>H1036+H1037+H1038</f>
        <v>420</v>
      </c>
      <c r="I1035" s="12">
        <f>I1036+I1037+I1038</f>
        <v>0</v>
      </c>
      <c r="J1035" s="32" t="s">
        <v>381</v>
      </c>
      <c r="K1035" s="32" t="s">
        <v>469</v>
      </c>
      <c r="L1035" s="32"/>
    </row>
    <row r="1036" spans="1:12" ht="43.5" customHeight="1">
      <c r="A1036" s="30"/>
      <c r="B1036" s="31"/>
      <c r="C1036" s="32"/>
      <c r="D1036" s="11">
        <v>2018</v>
      </c>
      <c r="E1036" s="12">
        <f>F1036+G1036+H1036+I1036</f>
        <v>140</v>
      </c>
      <c r="F1036" s="12">
        <v>0</v>
      </c>
      <c r="G1036" s="12">
        <v>0</v>
      </c>
      <c r="H1036" s="12">
        <v>140</v>
      </c>
      <c r="I1036" s="12">
        <v>0</v>
      </c>
      <c r="J1036" s="32"/>
      <c r="K1036" s="32"/>
      <c r="L1036" s="32"/>
    </row>
    <row r="1037" spans="1:12" ht="43.5" customHeight="1">
      <c r="A1037" s="30"/>
      <c r="B1037" s="31"/>
      <c r="C1037" s="32"/>
      <c r="D1037" s="11">
        <v>2019</v>
      </c>
      <c r="E1037" s="12">
        <f>F1037+G1037+H1037+I1037</f>
        <v>140</v>
      </c>
      <c r="F1037" s="12">
        <v>0</v>
      </c>
      <c r="G1037" s="12">
        <v>0</v>
      </c>
      <c r="H1037" s="12">
        <v>140</v>
      </c>
      <c r="I1037" s="12">
        <v>0</v>
      </c>
      <c r="J1037" s="32"/>
      <c r="K1037" s="32"/>
      <c r="L1037" s="32"/>
    </row>
    <row r="1038" spans="1:12" ht="106.5" customHeight="1">
      <c r="A1038" s="30"/>
      <c r="B1038" s="31"/>
      <c r="C1038" s="32"/>
      <c r="D1038" s="11">
        <v>2020</v>
      </c>
      <c r="E1038" s="12">
        <f>F1038+G1038+H1038+I1038</f>
        <v>140</v>
      </c>
      <c r="F1038" s="12">
        <v>0</v>
      </c>
      <c r="G1038" s="12">
        <v>0</v>
      </c>
      <c r="H1038" s="12">
        <v>140</v>
      </c>
      <c r="I1038" s="12">
        <v>0</v>
      </c>
      <c r="J1038" s="32"/>
      <c r="K1038" s="32"/>
      <c r="L1038" s="32"/>
    </row>
    <row r="1039" spans="1:12" ht="43.5" customHeight="1">
      <c r="A1039" s="30" t="s">
        <v>468</v>
      </c>
      <c r="B1039" s="31" t="s">
        <v>473</v>
      </c>
      <c r="C1039" s="32" t="s">
        <v>286</v>
      </c>
      <c r="D1039" s="11" t="s">
        <v>1</v>
      </c>
      <c r="E1039" s="12">
        <f>E1040+E1041+E1042</f>
        <v>5010</v>
      </c>
      <c r="F1039" s="12">
        <f>F1040+F1041+F1042</f>
        <v>0</v>
      </c>
      <c r="G1039" s="12">
        <f>G1040+G1041+G1042</f>
        <v>0</v>
      </c>
      <c r="H1039" s="12">
        <f>H1040+H1041+H1042</f>
        <v>5010</v>
      </c>
      <c r="I1039" s="12">
        <f>I1040+I1041+I1042</f>
        <v>0</v>
      </c>
      <c r="J1039" s="32" t="s">
        <v>381</v>
      </c>
      <c r="K1039" s="32" t="s">
        <v>470</v>
      </c>
      <c r="L1039" s="32"/>
    </row>
    <row r="1040" spans="1:12" ht="43.5" customHeight="1">
      <c r="A1040" s="30"/>
      <c r="B1040" s="31"/>
      <c r="C1040" s="32"/>
      <c r="D1040" s="11">
        <v>2018</v>
      </c>
      <c r="E1040" s="12">
        <f>F1040+G1040+H1040+I1040</f>
        <v>1670</v>
      </c>
      <c r="F1040" s="12">
        <v>0</v>
      </c>
      <c r="G1040" s="12">
        <v>0</v>
      </c>
      <c r="H1040" s="12">
        <v>1670</v>
      </c>
      <c r="I1040" s="12">
        <v>0</v>
      </c>
      <c r="J1040" s="32"/>
      <c r="K1040" s="32"/>
      <c r="L1040" s="32"/>
    </row>
    <row r="1041" spans="1:12" ht="43.5" customHeight="1">
      <c r="A1041" s="30"/>
      <c r="B1041" s="31"/>
      <c r="C1041" s="32"/>
      <c r="D1041" s="11">
        <v>2019</v>
      </c>
      <c r="E1041" s="12">
        <f>F1041+G1041+H1041+I1041</f>
        <v>1670</v>
      </c>
      <c r="F1041" s="12">
        <v>0</v>
      </c>
      <c r="G1041" s="12">
        <v>0</v>
      </c>
      <c r="H1041" s="12">
        <v>1670</v>
      </c>
      <c r="I1041" s="12">
        <v>0</v>
      </c>
      <c r="J1041" s="32"/>
      <c r="K1041" s="32"/>
      <c r="L1041" s="32"/>
    </row>
    <row r="1042" spans="1:12" ht="78" customHeight="1">
      <c r="A1042" s="30"/>
      <c r="B1042" s="31"/>
      <c r="C1042" s="32"/>
      <c r="D1042" s="11">
        <v>2020</v>
      </c>
      <c r="E1042" s="12">
        <f>F1042+G1042+H1042+I1042</f>
        <v>1670</v>
      </c>
      <c r="F1042" s="12">
        <v>0</v>
      </c>
      <c r="G1042" s="12">
        <v>0</v>
      </c>
      <c r="H1042" s="12">
        <v>1670</v>
      </c>
      <c r="I1042" s="12">
        <v>0</v>
      </c>
      <c r="J1042" s="32"/>
      <c r="K1042" s="32"/>
      <c r="L1042" s="32"/>
    </row>
    <row r="1043" spans="1:12" ht="40.5" customHeight="1">
      <c r="A1043" s="33" t="s">
        <v>376</v>
      </c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5"/>
    </row>
    <row r="1044" spans="1:12" ht="35.25" customHeight="1">
      <c r="A1044" s="32"/>
      <c r="B1044" s="36" t="s">
        <v>23</v>
      </c>
      <c r="C1044" s="37"/>
      <c r="D1044" s="8" t="s">
        <v>1</v>
      </c>
      <c r="E1044" s="7">
        <f>E1045+E1046+E1047</f>
        <v>85192.9</v>
      </c>
      <c r="F1044" s="7">
        <f>F1045+F1046+F1047</f>
        <v>51179.2</v>
      </c>
      <c r="G1044" s="7">
        <f>G1045+G1046+G1047</f>
        <v>0</v>
      </c>
      <c r="H1044" s="7">
        <f>H1045+H1046+H1047</f>
        <v>34013.7</v>
      </c>
      <c r="I1044" s="7">
        <f>I1045+I1046+I1047</f>
        <v>0</v>
      </c>
      <c r="J1044" s="32"/>
      <c r="K1044" s="32"/>
      <c r="L1044" s="32"/>
    </row>
    <row r="1045" spans="1:12" ht="35.25" customHeight="1">
      <c r="A1045" s="32"/>
      <c r="B1045" s="36"/>
      <c r="C1045" s="37"/>
      <c r="D1045" s="5">
        <v>2018</v>
      </c>
      <c r="E1045" s="7">
        <f>F1045+G1045+H1045+I1045</f>
        <v>32761.699999999997</v>
      </c>
      <c r="F1045" s="7">
        <f>F1049+F1057+F1053</f>
        <v>21423.8</v>
      </c>
      <c r="G1045" s="7">
        <f>G1049+G1057+G1053</f>
        <v>0</v>
      </c>
      <c r="H1045" s="7">
        <f>H1049+H1057+H1053</f>
        <v>11337.9</v>
      </c>
      <c r="I1045" s="7">
        <f>I1049+I1057+I1053</f>
        <v>0</v>
      </c>
      <c r="J1045" s="32"/>
      <c r="K1045" s="32"/>
      <c r="L1045" s="32"/>
    </row>
    <row r="1046" spans="1:12" ht="35.25" customHeight="1">
      <c r="A1046" s="32"/>
      <c r="B1046" s="36"/>
      <c r="C1046" s="37"/>
      <c r="D1046" s="5">
        <v>2019</v>
      </c>
      <c r="E1046" s="7">
        <f>F1046+G1046+H1046+I1046</f>
        <v>22049.9</v>
      </c>
      <c r="F1046" s="7">
        <f aca="true" t="shared" si="45" ref="F1046:I1047">F1050+F1054+F1058</f>
        <v>10712</v>
      </c>
      <c r="G1046" s="7">
        <f t="shared" si="45"/>
        <v>0</v>
      </c>
      <c r="H1046" s="7">
        <f t="shared" si="45"/>
        <v>11337.9</v>
      </c>
      <c r="I1046" s="7">
        <f t="shared" si="45"/>
        <v>0</v>
      </c>
      <c r="J1046" s="32"/>
      <c r="K1046" s="32"/>
      <c r="L1046" s="32"/>
    </row>
    <row r="1047" spans="1:12" ht="35.25" customHeight="1">
      <c r="A1047" s="32"/>
      <c r="B1047" s="36"/>
      <c r="C1047" s="37"/>
      <c r="D1047" s="5">
        <v>2020</v>
      </c>
      <c r="E1047" s="7">
        <f>F1047+G1047+H1047+I1047</f>
        <v>30381.300000000003</v>
      </c>
      <c r="F1047" s="7">
        <f t="shared" si="45"/>
        <v>19043.4</v>
      </c>
      <c r="G1047" s="7">
        <f t="shared" si="45"/>
        <v>0</v>
      </c>
      <c r="H1047" s="7">
        <f t="shared" si="45"/>
        <v>11337.9</v>
      </c>
      <c r="I1047" s="7">
        <f t="shared" si="45"/>
        <v>0</v>
      </c>
      <c r="J1047" s="32"/>
      <c r="K1047" s="32"/>
      <c r="L1047" s="32"/>
    </row>
    <row r="1048" spans="1:12" ht="35.25" customHeight="1">
      <c r="A1048" s="30" t="s">
        <v>377</v>
      </c>
      <c r="B1048" s="31" t="s">
        <v>291</v>
      </c>
      <c r="C1048" s="32" t="s">
        <v>286</v>
      </c>
      <c r="D1048" s="10" t="s">
        <v>1</v>
      </c>
      <c r="E1048" s="12">
        <f>E1049+E1050+E1051</f>
        <v>30000</v>
      </c>
      <c r="F1048" s="12">
        <f>F1049+F1050+F1051</f>
        <v>0</v>
      </c>
      <c r="G1048" s="12">
        <f>G1049+G1050+G1051</f>
        <v>0</v>
      </c>
      <c r="H1048" s="12">
        <f>H1049+H1050+H1051</f>
        <v>30000</v>
      </c>
      <c r="I1048" s="12">
        <f>I1049+I1050+I1051</f>
        <v>0</v>
      </c>
      <c r="J1048" s="32" t="s">
        <v>289</v>
      </c>
      <c r="K1048" s="32" t="s">
        <v>290</v>
      </c>
      <c r="L1048" s="32"/>
    </row>
    <row r="1049" spans="1:12" ht="35.25" customHeight="1">
      <c r="A1049" s="30"/>
      <c r="B1049" s="31"/>
      <c r="C1049" s="32"/>
      <c r="D1049" s="11">
        <v>2018</v>
      </c>
      <c r="E1049" s="12">
        <f>F1049+G1049+H1049+I1049</f>
        <v>10000</v>
      </c>
      <c r="F1049" s="12">
        <v>0</v>
      </c>
      <c r="G1049" s="12">
        <v>0</v>
      </c>
      <c r="H1049" s="12">
        <v>10000</v>
      </c>
      <c r="I1049" s="12">
        <v>0</v>
      </c>
      <c r="J1049" s="32"/>
      <c r="K1049" s="32"/>
      <c r="L1049" s="32"/>
    </row>
    <row r="1050" spans="1:12" ht="35.25" customHeight="1">
      <c r="A1050" s="30"/>
      <c r="B1050" s="31"/>
      <c r="C1050" s="32"/>
      <c r="D1050" s="11">
        <v>2019</v>
      </c>
      <c r="E1050" s="12">
        <f>F1050+G1050+H1050+I1050</f>
        <v>10000</v>
      </c>
      <c r="F1050" s="12">
        <v>0</v>
      </c>
      <c r="G1050" s="12">
        <v>0</v>
      </c>
      <c r="H1050" s="12">
        <v>10000</v>
      </c>
      <c r="I1050" s="12">
        <v>0</v>
      </c>
      <c r="J1050" s="32"/>
      <c r="K1050" s="32"/>
      <c r="L1050" s="32"/>
    </row>
    <row r="1051" spans="1:12" ht="188.25" customHeight="1">
      <c r="A1051" s="30"/>
      <c r="B1051" s="31"/>
      <c r="C1051" s="32"/>
      <c r="D1051" s="11">
        <v>2020</v>
      </c>
      <c r="E1051" s="12">
        <f>F1051+G1051+H1051+I1051</f>
        <v>10000</v>
      </c>
      <c r="F1051" s="12">
        <v>0</v>
      </c>
      <c r="G1051" s="12">
        <v>0</v>
      </c>
      <c r="H1051" s="12">
        <v>10000</v>
      </c>
      <c r="I1051" s="12">
        <v>0</v>
      </c>
      <c r="J1051" s="32"/>
      <c r="K1051" s="32"/>
      <c r="L1051" s="32"/>
    </row>
    <row r="1052" spans="1:12" ht="35.25" customHeight="1">
      <c r="A1052" s="30" t="s">
        <v>378</v>
      </c>
      <c r="B1052" s="31" t="s">
        <v>288</v>
      </c>
      <c r="C1052" s="32" t="s">
        <v>286</v>
      </c>
      <c r="D1052" s="10" t="s">
        <v>1</v>
      </c>
      <c r="E1052" s="12">
        <f>E1053+E1054+E1055</f>
        <v>51179.2</v>
      </c>
      <c r="F1052" s="12">
        <f>F1053+F1054+F1055</f>
        <v>51179.2</v>
      </c>
      <c r="G1052" s="12">
        <f>G1053+G1054+G1055</f>
        <v>0</v>
      </c>
      <c r="H1052" s="12">
        <f>H1053+H1054+H1055</f>
        <v>0</v>
      </c>
      <c r="I1052" s="12">
        <f>I1053+I1054+I1055</f>
        <v>0</v>
      </c>
      <c r="J1052" s="32" t="s">
        <v>289</v>
      </c>
      <c r="K1052" s="32" t="s">
        <v>700</v>
      </c>
      <c r="L1052" s="32"/>
    </row>
    <row r="1053" spans="1:12" ht="35.25" customHeight="1">
      <c r="A1053" s="30"/>
      <c r="B1053" s="31"/>
      <c r="C1053" s="32"/>
      <c r="D1053" s="11">
        <v>2018</v>
      </c>
      <c r="E1053" s="12">
        <f>F1053+G1053+H1053+I1053</f>
        <v>21423.8</v>
      </c>
      <c r="F1053" s="12">
        <v>21423.8</v>
      </c>
      <c r="G1053" s="12">
        <v>0</v>
      </c>
      <c r="H1053" s="12">
        <v>0</v>
      </c>
      <c r="I1053" s="12">
        <v>0</v>
      </c>
      <c r="J1053" s="32"/>
      <c r="K1053" s="32"/>
      <c r="L1053" s="32"/>
    </row>
    <row r="1054" spans="1:12" ht="35.25" customHeight="1">
      <c r="A1054" s="30"/>
      <c r="B1054" s="31"/>
      <c r="C1054" s="32"/>
      <c r="D1054" s="11">
        <v>2019</v>
      </c>
      <c r="E1054" s="12">
        <f>F1054+G1054+H1054+I1054</f>
        <v>10712</v>
      </c>
      <c r="F1054" s="12">
        <v>10712</v>
      </c>
      <c r="G1054" s="12">
        <v>0</v>
      </c>
      <c r="H1054" s="12">
        <v>0</v>
      </c>
      <c r="I1054" s="12">
        <v>0</v>
      </c>
      <c r="J1054" s="32"/>
      <c r="K1054" s="32"/>
      <c r="L1054" s="32"/>
    </row>
    <row r="1055" spans="1:12" ht="218.25" customHeight="1">
      <c r="A1055" s="30"/>
      <c r="B1055" s="31"/>
      <c r="C1055" s="32"/>
      <c r="D1055" s="11">
        <v>2020</v>
      </c>
      <c r="E1055" s="12">
        <f>F1055+G1055+H1055+I1055</f>
        <v>19043.4</v>
      </c>
      <c r="F1055" s="12">
        <v>19043.4</v>
      </c>
      <c r="G1055" s="12">
        <v>0</v>
      </c>
      <c r="H1055" s="12">
        <v>0</v>
      </c>
      <c r="I1055" s="12">
        <v>0</v>
      </c>
      <c r="J1055" s="32"/>
      <c r="K1055" s="32"/>
      <c r="L1055" s="32"/>
    </row>
    <row r="1056" spans="1:12" ht="35.25" customHeight="1">
      <c r="A1056" s="30" t="s">
        <v>379</v>
      </c>
      <c r="B1056" s="31" t="s">
        <v>285</v>
      </c>
      <c r="C1056" s="32" t="s">
        <v>286</v>
      </c>
      <c r="D1056" s="10" t="s">
        <v>1</v>
      </c>
      <c r="E1056" s="12">
        <f>E1057+E1058+E1059</f>
        <v>4013.7000000000003</v>
      </c>
      <c r="F1056" s="12">
        <f>F1057+F1058+F1059</f>
        <v>0</v>
      </c>
      <c r="G1056" s="12">
        <f>G1057+G1058+G1059</f>
        <v>0</v>
      </c>
      <c r="H1056" s="12">
        <f>H1057+H1058+H1059</f>
        <v>4013.7000000000003</v>
      </c>
      <c r="I1056" s="12">
        <f>I1057+I1058+I1059</f>
        <v>0</v>
      </c>
      <c r="J1056" s="32" t="s">
        <v>283</v>
      </c>
      <c r="K1056" s="32" t="s">
        <v>287</v>
      </c>
      <c r="L1056" s="32"/>
    </row>
    <row r="1057" spans="1:12" ht="35.25" customHeight="1">
      <c r="A1057" s="30"/>
      <c r="B1057" s="31"/>
      <c r="C1057" s="32"/>
      <c r="D1057" s="11">
        <v>2018</v>
      </c>
      <c r="E1057" s="12">
        <f>F1057+G1057+H1057+I1057</f>
        <v>1337.9</v>
      </c>
      <c r="F1057" s="12">
        <v>0</v>
      </c>
      <c r="G1057" s="12">
        <v>0</v>
      </c>
      <c r="H1057" s="12">
        <v>1337.9</v>
      </c>
      <c r="I1057" s="12">
        <v>0</v>
      </c>
      <c r="J1057" s="32"/>
      <c r="K1057" s="32"/>
      <c r="L1057" s="32"/>
    </row>
    <row r="1058" spans="1:12" ht="35.25" customHeight="1">
      <c r="A1058" s="30"/>
      <c r="B1058" s="31"/>
      <c r="C1058" s="32"/>
      <c r="D1058" s="11">
        <v>2019</v>
      </c>
      <c r="E1058" s="12">
        <f>F1058+G1058+H1058+I1058</f>
        <v>1337.9</v>
      </c>
      <c r="F1058" s="12">
        <v>0</v>
      </c>
      <c r="G1058" s="12">
        <v>0</v>
      </c>
      <c r="H1058" s="12">
        <v>1337.9</v>
      </c>
      <c r="I1058" s="12">
        <v>0</v>
      </c>
      <c r="J1058" s="32"/>
      <c r="K1058" s="32"/>
      <c r="L1058" s="32"/>
    </row>
    <row r="1059" spans="1:12" ht="296.25" customHeight="1">
      <c r="A1059" s="30"/>
      <c r="B1059" s="31"/>
      <c r="C1059" s="32"/>
      <c r="D1059" s="11">
        <v>2020</v>
      </c>
      <c r="E1059" s="12">
        <f>F1059+G1059+H1059+I1059</f>
        <v>1337.9</v>
      </c>
      <c r="F1059" s="12">
        <v>0</v>
      </c>
      <c r="G1059" s="12">
        <v>0</v>
      </c>
      <c r="H1059" s="12">
        <v>1337.9</v>
      </c>
      <c r="I1059" s="12">
        <v>0</v>
      </c>
      <c r="J1059" s="32"/>
      <c r="K1059" s="32"/>
      <c r="L1059" s="32"/>
    </row>
    <row r="1060" ht="8.25" customHeight="1"/>
  </sheetData>
  <sheetProtection/>
  <mergeCells count="1579">
    <mergeCell ref="A1:L1"/>
    <mergeCell ref="A2:L2"/>
    <mergeCell ref="A3:L3"/>
    <mergeCell ref="A5:A7"/>
    <mergeCell ref="B5:B7"/>
    <mergeCell ref="C5:C7"/>
    <mergeCell ref="D5:D7"/>
    <mergeCell ref="E5:I5"/>
    <mergeCell ref="J5:J7"/>
    <mergeCell ref="K5:K7"/>
    <mergeCell ref="L5:L7"/>
    <mergeCell ref="E6:E7"/>
    <mergeCell ref="F6:F7"/>
    <mergeCell ref="G6:G7"/>
    <mergeCell ref="H6:H7"/>
    <mergeCell ref="I6:I7"/>
    <mergeCell ref="A9:B12"/>
    <mergeCell ref="C9:C12"/>
    <mergeCell ref="A13:L13"/>
    <mergeCell ref="A14:A17"/>
    <mergeCell ref="B14:B17"/>
    <mergeCell ref="C14:C17"/>
    <mergeCell ref="J14:J17"/>
    <mergeCell ref="K14:K17"/>
    <mergeCell ref="L14:L17"/>
    <mergeCell ref="A18:A21"/>
    <mergeCell ref="B18:B21"/>
    <mergeCell ref="C18:C21"/>
    <mergeCell ref="J18:J21"/>
    <mergeCell ref="K18:K21"/>
    <mergeCell ref="L18:L21"/>
    <mergeCell ref="A22:A25"/>
    <mergeCell ref="B22:B25"/>
    <mergeCell ref="C22:C25"/>
    <mergeCell ref="J22:J25"/>
    <mergeCell ref="K22:K25"/>
    <mergeCell ref="L22:L25"/>
    <mergeCell ref="A26:A29"/>
    <mergeCell ref="B26:B29"/>
    <mergeCell ref="C26:C29"/>
    <mergeCell ref="J26:J29"/>
    <mergeCell ref="K26:K29"/>
    <mergeCell ref="L26:L29"/>
    <mergeCell ref="A30:A33"/>
    <mergeCell ref="B30:B33"/>
    <mergeCell ref="C30:C33"/>
    <mergeCell ref="J30:J33"/>
    <mergeCell ref="K30:K33"/>
    <mergeCell ref="L30:L33"/>
    <mergeCell ref="A34:A37"/>
    <mergeCell ref="B34:B37"/>
    <mergeCell ref="C34:C37"/>
    <mergeCell ref="J34:J37"/>
    <mergeCell ref="K34:K37"/>
    <mergeCell ref="L34:L37"/>
    <mergeCell ref="C42:C45"/>
    <mergeCell ref="J42:J45"/>
    <mergeCell ref="K42:K45"/>
    <mergeCell ref="L42:L45"/>
    <mergeCell ref="A38:A41"/>
    <mergeCell ref="B38:B41"/>
    <mergeCell ref="C38:C41"/>
    <mergeCell ref="J38:J41"/>
    <mergeCell ref="K38:K41"/>
    <mergeCell ref="L38:L41"/>
    <mergeCell ref="P42:P45"/>
    <mergeCell ref="Q42:Q45"/>
    <mergeCell ref="A46:A49"/>
    <mergeCell ref="B46:B49"/>
    <mergeCell ref="C46:C49"/>
    <mergeCell ref="J46:J49"/>
    <mergeCell ref="K46:K49"/>
    <mergeCell ref="L46:L49"/>
    <mergeCell ref="A42:A45"/>
    <mergeCell ref="B42:B45"/>
    <mergeCell ref="A50:A53"/>
    <mergeCell ref="B50:B53"/>
    <mergeCell ref="C50:C53"/>
    <mergeCell ref="J50:J53"/>
    <mergeCell ref="K50:K53"/>
    <mergeCell ref="L50:L53"/>
    <mergeCell ref="A54:A57"/>
    <mergeCell ref="B54:B57"/>
    <mergeCell ref="C54:C57"/>
    <mergeCell ref="J54:J57"/>
    <mergeCell ref="K54:K57"/>
    <mergeCell ref="L54:L57"/>
    <mergeCell ref="A58:A61"/>
    <mergeCell ref="B58:B61"/>
    <mergeCell ref="C58:C61"/>
    <mergeCell ref="J58:J61"/>
    <mergeCell ref="K58:K61"/>
    <mergeCell ref="L58:L61"/>
    <mergeCell ref="A62:L62"/>
    <mergeCell ref="A63:A66"/>
    <mergeCell ref="B63:B66"/>
    <mergeCell ref="C63:C66"/>
    <mergeCell ref="J63:J66"/>
    <mergeCell ref="K63:K66"/>
    <mergeCell ref="L63:L66"/>
    <mergeCell ref="A67:A70"/>
    <mergeCell ref="B67:B70"/>
    <mergeCell ref="C67:C70"/>
    <mergeCell ref="J67:J70"/>
    <mergeCell ref="K67:K70"/>
    <mergeCell ref="L67:L70"/>
    <mergeCell ref="A71:A74"/>
    <mergeCell ref="B71:B74"/>
    <mergeCell ref="C71:C74"/>
    <mergeCell ref="J71:J74"/>
    <mergeCell ref="K71:K74"/>
    <mergeCell ref="L71:L74"/>
    <mergeCell ref="A75:A78"/>
    <mergeCell ref="B75:B78"/>
    <mergeCell ref="C75:C78"/>
    <mergeCell ref="J75:J78"/>
    <mergeCell ref="K75:K78"/>
    <mergeCell ref="L75:L78"/>
    <mergeCell ref="A79:A82"/>
    <mergeCell ref="B79:B82"/>
    <mergeCell ref="C79:C82"/>
    <mergeCell ref="J79:J82"/>
    <mergeCell ref="K79:K82"/>
    <mergeCell ref="L79:L82"/>
    <mergeCell ref="A83:A86"/>
    <mergeCell ref="B83:B86"/>
    <mergeCell ref="C83:C86"/>
    <mergeCell ref="J83:J86"/>
    <mergeCell ref="K83:K86"/>
    <mergeCell ref="L83:L86"/>
    <mergeCell ref="A87:A90"/>
    <mergeCell ref="B87:B90"/>
    <mergeCell ref="C87:C90"/>
    <mergeCell ref="J87:J90"/>
    <mergeCell ref="K87:K90"/>
    <mergeCell ref="L87:L90"/>
    <mergeCell ref="A91:A94"/>
    <mergeCell ref="B91:B94"/>
    <mergeCell ref="C91:C94"/>
    <mergeCell ref="J91:J94"/>
    <mergeCell ref="K91:K94"/>
    <mergeCell ref="L91:L94"/>
    <mergeCell ref="A95:A98"/>
    <mergeCell ref="B95:B98"/>
    <mergeCell ref="C95:C98"/>
    <mergeCell ref="J95:J98"/>
    <mergeCell ref="K95:K98"/>
    <mergeCell ref="L95:L98"/>
    <mergeCell ref="A99:A102"/>
    <mergeCell ref="B99:B102"/>
    <mergeCell ref="C99:C102"/>
    <mergeCell ref="J99:J102"/>
    <mergeCell ref="K99:K102"/>
    <mergeCell ref="L99:L102"/>
    <mergeCell ref="A103:A106"/>
    <mergeCell ref="B103:B106"/>
    <mergeCell ref="C103:C106"/>
    <mergeCell ref="J103:J106"/>
    <mergeCell ref="K103:K106"/>
    <mergeCell ref="L103:L106"/>
    <mergeCell ref="A107:A110"/>
    <mergeCell ref="B107:B110"/>
    <mergeCell ref="C107:C110"/>
    <mergeCell ref="J107:J110"/>
    <mergeCell ref="K107:K110"/>
    <mergeCell ref="L107:L110"/>
    <mergeCell ref="C115:C118"/>
    <mergeCell ref="J115:J118"/>
    <mergeCell ref="K115:K118"/>
    <mergeCell ref="L115:L118"/>
    <mergeCell ref="A111:A114"/>
    <mergeCell ref="B111:B114"/>
    <mergeCell ref="C111:C114"/>
    <mergeCell ref="J111:J114"/>
    <mergeCell ref="K111:K114"/>
    <mergeCell ref="L111:L114"/>
    <mergeCell ref="P115:P118"/>
    <mergeCell ref="Q115:Q118"/>
    <mergeCell ref="A119:A122"/>
    <mergeCell ref="B119:B122"/>
    <mergeCell ref="C119:C122"/>
    <mergeCell ref="J119:J122"/>
    <mergeCell ref="K119:K122"/>
    <mergeCell ref="L119:L122"/>
    <mergeCell ref="A115:A118"/>
    <mergeCell ref="B115:B118"/>
    <mergeCell ref="A123:A126"/>
    <mergeCell ref="B123:B126"/>
    <mergeCell ref="C123:C126"/>
    <mergeCell ref="J123:J126"/>
    <mergeCell ref="K123:K126"/>
    <mergeCell ref="L123:L126"/>
    <mergeCell ref="A127:A130"/>
    <mergeCell ref="B127:B130"/>
    <mergeCell ref="C127:C130"/>
    <mergeCell ref="J127:J130"/>
    <mergeCell ref="K127:K130"/>
    <mergeCell ref="L127:L130"/>
    <mergeCell ref="A131:A134"/>
    <mergeCell ref="B131:B134"/>
    <mergeCell ref="C131:C134"/>
    <mergeCell ref="J131:J134"/>
    <mergeCell ref="K131:K134"/>
    <mergeCell ref="L131:L134"/>
    <mergeCell ref="A135:A138"/>
    <mergeCell ref="B135:B138"/>
    <mergeCell ref="C135:C138"/>
    <mergeCell ref="J135:J138"/>
    <mergeCell ref="K135:K138"/>
    <mergeCell ref="L135:L138"/>
    <mergeCell ref="A139:A142"/>
    <mergeCell ref="B139:B142"/>
    <mergeCell ref="C139:C142"/>
    <mergeCell ref="J139:J142"/>
    <mergeCell ref="K139:K142"/>
    <mergeCell ref="L139:L142"/>
    <mergeCell ref="A143:A146"/>
    <mergeCell ref="B143:B146"/>
    <mergeCell ref="C143:C146"/>
    <mergeCell ref="J143:J146"/>
    <mergeCell ref="K143:K146"/>
    <mergeCell ref="L143:L146"/>
    <mergeCell ref="A147:A150"/>
    <mergeCell ref="B147:B150"/>
    <mergeCell ref="C147:C150"/>
    <mergeCell ref="J147:J150"/>
    <mergeCell ref="K147:K150"/>
    <mergeCell ref="L147:L150"/>
    <mergeCell ref="A151:A154"/>
    <mergeCell ref="B151:B154"/>
    <mergeCell ref="C151:C154"/>
    <mergeCell ref="J151:J154"/>
    <mergeCell ref="K151:K154"/>
    <mergeCell ref="L151:L154"/>
    <mergeCell ref="A155:A158"/>
    <mergeCell ref="B155:B158"/>
    <mergeCell ref="C155:C158"/>
    <mergeCell ref="J155:J158"/>
    <mergeCell ref="K155:K158"/>
    <mergeCell ref="L155:L158"/>
    <mergeCell ref="A159:A162"/>
    <mergeCell ref="B159:B162"/>
    <mergeCell ref="C159:C162"/>
    <mergeCell ref="J159:J162"/>
    <mergeCell ref="K159:K162"/>
    <mergeCell ref="L159:L162"/>
    <mergeCell ref="A163:A166"/>
    <mergeCell ref="B163:B166"/>
    <mergeCell ref="C163:C166"/>
    <mergeCell ref="J163:J166"/>
    <mergeCell ref="K163:K166"/>
    <mergeCell ref="L163:L166"/>
    <mergeCell ref="A167:A170"/>
    <mergeCell ref="B167:B170"/>
    <mergeCell ref="C167:C170"/>
    <mergeCell ref="J167:J170"/>
    <mergeCell ref="K167:K170"/>
    <mergeCell ref="L167:L170"/>
    <mergeCell ref="A171:A174"/>
    <mergeCell ref="B171:B174"/>
    <mergeCell ref="C171:C174"/>
    <mergeCell ref="J171:J174"/>
    <mergeCell ref="K171:K174"/>
    <mergeCell ref="L171:L174"/>
    <mergeCell ref="A175:A178"/>
    <mergeCell ref="B175:B178"/>
    <mergeCell ref="C175:C178"/>
    <mergeCell ref="J175:J178"/>
    <mergeCell ref="K175:K178"/>
    <mergeCell ref="L175:L178"/>
    <mergeCell ref="A179:A182"/>
    <mergeCell ref="B179:B182"/>
    <mergeCell ref="C179:C182"/>
    <mergeCell ref="J179:J182"/>
    <mergeCell ref="K179:K182"/>
    <mergeCell ref="L179:L182"/>
    <mergeCell ref="A183:A186"/>
    <mergeCell ref="B183:B186"/>
    <mergeCell ref="C183:C186"/>
    <mergeCell ref="J183:J186"/>
    <mergeCell ref="K183:K186"/>
    <mergeCell ref="L183:L186"/>
    <mergeCell ref="A187:A190"/>
    <mergeCell ref="B187:B190"/>
    <mergeCell ref="C187:C190"/>
    <mergeCell ref="J187:J190"/>
    <mergeCell ref="K187:K190"/>
    <mergeCell ref="L187:L190"/>
    <mergeCell ref="A191:A194"/>
    <mergeCell ref="B191:B194"/>
    <mergeCell ref="C191:C194"/>
    <mergeCell ref="J191:J194"/>
    <mergeCell ref="K191:K194"/>
    <mergeCell ref="L191:L194"/>
    <mergeCell ref="A195:A198"/>
    <mergeCell ref="B195:B198"/>
    <mergeCell ref="C195:C198"/>
    <mergeCell ref="J195:J198"/>
    <mergeCell ref="K195:K198"/>
    <mergeCell ref="L195:L198"/>
    <mergeCell ref="A199:A202"/>
    <mergeCell ref="B199:B202"/>
    <mergeCell ref="C199:C202"/>
    <mergeCell ref="J199:J202"/>
    <mergeCell ref="K199:K202"/>
    <mergeCell ref="L199:L202"/>
    <mergeCell ref="A203:A206"/>
    <mergeCell ref="B203:B206"/>
    <mergeCell ref="C203:C206"/>
    <mergeCell ref="J203:J206"/>
    <mergeCell ref="K203:K206"/>
    <mergeCell ref="L203:L206"/>
    <mergeCell ref="A207:A210"/>
    <mergeCell ref="B207:B210"/>
    <mergeCell ref="C207:C210"/>
    <mergeCell ref="J207:J210"/>
    <mergeCell ref="K207:K210"/>
    <mergeCell ref="L207:L210"/>
    <mergeCell ref="A211:A214"/>
    <mergeCell ref="B211:B214"/>
    <mergeCell ref="C211:C214"/>
    <mergeCell ref="J211:J214"/>
    <mergeCell ref="K211:K214"/>
    <mergeCell ref="L211:L214"/>
    <mergeCell ref="A215:L215"/>
    <mergeCell ref="A216:A219"/>
    <mergeCell ref="B216:B219"/>
    <mergeCell ref="C216:C219"/>
    <mergeCell ref="J216:J219"/>
    <mergeCell ref="K216:K219"/>
    <mergeCell ref="L216:L219"/>
    <mergeCell ref="A220:A223"/>
    <mergeCell ref="B220:B223"/>
    <mergeCell ref="C220:C223"/>
    <mergeCell ref="J220:J223"/>
    <mergeCell ref="K220:K223"/>
    <mergeCell ref="L220:L223"/>
    <mergeCell ref="A224:A227"/>
    <mergeCell ref="B224:B227"/>
    <mergeCell ref="C224:C227"/>
    <mergeCell ref="J224:J227"/>
    <mergeCell ref="K224:K227"/>
    <mergeCell ref="L224:L227"/>
    <mergeCell ref="A228:A231"/>
    <mergeCell ref="B228:B231"/>
    <mergeCell ref="C228:C231"/>
    <mergeCell ref="J228:J231"/>
    <mergeCell ref="K228:K231"/>
    <mergeCell ref="L228:L231"/>
    <mergeCell ref="A232:A235"/>
    <mergeCell ref="B232:B235"/>
    <mergeCell ref="C232:C235"/>
    <mergeCell ref="J232:J235"/>
    <mergeCell ref="K232:K235"/>
    <mergeCell ref="L232:L235"/>
    <mergeCell ref="A236:A239"/>
    <mergeCell ref="B236:B239"/>
    <mergeCell ref="C236:C239"/>
    <mergeCell ref="J236:J239"/>
    <mergeCell ref="K236:K239"/>
    <mergeCell ref="L236:L239"/>
    <mergeCell ref="A240:L240"/>
    <mergeCell ref="A241:A244"/>
    <mergeCell ref="B241:B244"/>
    <mergeCell ref="C241:C244"/>
    <mergeCell ref="J241:J244"/>
    <mergeCell ref="K241:K244"/>
    <mergeCell ref="L241:L244"/>
    <mergeCell ref="A245:A248"/>
    <mergeCell ref="B245:B248"/>
    <mergeCell ref="C245:C248"/>
    <mergeCell ref="J245:J248"/>
    <mergeCell ref="K245:K248"/>
    <mergeCell ref="L245:L248"/>
    <mergeCell ref="A249:A252"/>
    <mergeCell ref="B249:B252"/>
    <mergeCell ref="C249:C252"/>
    <mergeCell ref="J249:J252"/>
    <mergeCell ref="K249:K252"/>
    <mergeCell ref="L249:L252"/>
    <mergeCell ref="A253:A256"/>
    <mergeCell ref="B253:B256"/>
    <mergeCell ref="C253:C256"/>
    <mergeCell ref="J253:J256"/>
    <mergeCell ref="K253:K256"/>
    <mergeCell ref="L253:L256"/>
    <mergeCell ref="A257:A260"/>
    <mergeCell ref="B257:B260"/>
    <mergeCell ref="C257:C260"/>
    <mergeCell ref="J257:J260"/>
    <mergeCell ref="K257:K260"/>
    <mergeCell ref="L257:L260"/>
    <mergeCell ref="A261:A264"/>
    <mergeCell ref="B261:B264"/>
    <mergeCell ref="C261:C264"/>
    <mergeCell ref="J261:J264"/>
    <mergeCell ref="K261:K264"/>
    <mergeCell ref="L261:L264"/>
    <mergeCell ref="A265:A268"/>
    <mergeCell ref="B265:B268"/>
    <mergeCell ref="C265:C268"/>
    <mergeCell ref="J265:J268"/>
    <mergeCell ref="K265:K268"/>
    <mergeCell ref="L265:L268"/>
    <mergeCell ref="A269:A272"/>
    <mergeCell ref="B269:B272"/>
    <mergeCell ref="C269:C272"/>
    <mergeCell ref="J269:J272"/>
    <mergeCell ref="K269:K272"/>
    <mergeCell ref="L269:L272"/>
    <mergeCell ref="A273:A276"/>
    <mergeCell ref="B273:B276"/>
    <mergeCell ref="C273:C276"/>
    <mergeCell ref="J273:J276"/>
    <mergeCell ref="K273:K276"/>
    <mergeCell ref="L273:L276"/>
    <mergeCell ref="A277:A280"/>
    <mergeCell ref="B277:B280"/>
    <mergeCell ref="C277:C280"/>
    <mergeCell ref="J277:J280"/>
    <mergeCell ref="K277:K280"/>
    <mergeCell ref="L277:L280"/>
    <mergeCell ref="A281:A284"/>
    <mergeCell ref="B281:B284"/>
    <mergeCell ref="C281:C284"/>
    <mergeCell ref="J281:J284"/>
    <mergeCell ref="K281:K284"/>
    <mergeCell ref="L281:L284"/>
    <mergeCell ref="A285:A288"/>
    <mergeCell ref="B285:B288"/>
    <mergeCell ref="C285:C288"/>
    <mergeCell ref="J285:J288"/>
    <mergeCell ref="K285:K288"/>
    <mergeCell ref="L285:L288"/>
    <mergeCell ref="A289:A292"/>
    <mergeCell ref="B289:B292"/>
    <mergeCell ref="C289:C292"/>
    <mergeCell ref="J289:J292"/>
    <mergeCell ref="K289:K292"/>
    <mergeCell ref="L289:L292"/>
    <mergeCell ref="A293:A296"/>
    <mergeCell ref="B293:B296"/>
    <mergeCell ref="C293:C296"/>
    <mergeCell ref="J293:J296"/>
    <mergeCell ref="K293:K296"/>
    <mergeCell ref="L293:L296"/>
    <mergeCell ref="A297:A300"/>
    <mergeCell ref="B297:B300"/>
    <mergeCell ref="C297:C300"/>
    <mergeCell ref="J297:J300"/>
    <mergeCell ref="K297:K300"/>
    <mergeCell ref="L297:L300"/>
    <mergeCell ref="A301:A304"/>
    <mergeCell ref="B301:B304"/>
    <mergeCell ref="C301:C304"/>
    <mergeCell ref="J301:J304"/>
    <mergeCell ref="K301:K304"/>
    <mergeCell ref="L301:L304"/>
    <mergeCell ref="A305:A308"/>
    <mergeCell ref="B305:B308"/>
    <mergeCell ref="C305:C308"/>
    <mergeCell ref="J305:J308"/>
    <mergeCell ref="K305:K308"/>
    <mergeCell ref="L305:L308"/>
    <mergeCell ref="A309:A312"/>
    <mergeCell ref="B309:B312"/>
    <mergeCell ref="C309:C312"/>
    <mergeCell ref="J309:J312"/>
    <mergeCell ref="K309:K312"/>
    <mergeCell ref="L309:L312"/>
    <mergeCell ref="A313:A316"/>
    <mergeCell ref="B313:B316"/>
    <mergeCell ref="C313:C316"/>
    <mergeCell ref="J313:J316"/>
    <mergeCell ref="K313:K316"/>
    <mergeCell ref="L313:L316"/>
    <mergeCell ref="A317:A320"/>
    <mergeCell ref="B317:B320"/>
    <mergeCell ref="C317:C320"/>
    <mergeCell ref="J317:J320"/>
    <mergeCell ref="K317:K320"/>
    <mergeCell ref="L317:L320"/>
    <mergeCell ref="A321:A324"/>
    <mergeCell ref="B321:B324"/>
    <mergeCell ref="C321:C324"/>
    <mergeCell ref="J321:J324"/>
    <mergeCell ref="K321:K324"/>
    <mergeCell ref="L321:L324"/>
    <mergeCell ref="A325:A328"/>
    <mergeCell ref="B325:B328"/>
    <mergeCell ref="C325:C328"/>
    <mergeCell ref="J325:J328"/>
    <mergeCell ref="K325:K328"/>
    <mergeCell ref="L325:L328"/>
    <mergeCell ref="A329:A332"/>
    <mergeCell ref="B329:B332"/>
    <mergeCell ref="C329:C332"/>
    <mergeCell ref="J329:J332"/>
    <mergeCell ref="K329:K332"/>
    <mergeCell ref="L329:L332"/>
    <mergeCell ref="A333:A336"/>
    <mergeCell ref="B333:B336"/>
    <mergeCell ref="C333:C336"/>
    <mergeCell ref="J333:J336"/>
    <mergeCell ref="K333:K336"/>
    <mergeCell ref="L333:L336"/>
    <mergeCell ref="A337:A340"/>
    <mergeCell ref="B337:B340"/>
    <mergeCell ref="C337:C340"/>
    <mergeCell ref="J337:J340"/>
    <mergeCell ref="K337:K340"/>
    <mergeCell ref="L337:L340"/>
    <mergeCell ref="A341:A344"/>
    <mergeCell ref="B341:B344"/>
    <mergeCell ref="C341:C344"/>
    <mergeCell ref="J341:J344"/>
    <mergeCell ref="K341:K344"/>
    <mergeCell ref="L341:L344"/>
    <mergeCell ref="A345:A348"/>
    <mergeCell ref="B345:B348"/>
    <mergeCell ref="C345:C348"/>
    <mergeCell ref="J345:J348"/>
    <mergeCell ref="K345:K348"/>
    <mergeCell ref="L345:L348"/>
    <mergeCell ref="A349:A352"/>
    <mergeCell ref="B349:B352"/>
    <mergeCell ref="C349:C352"/>
    <mergeCell ref="J349:J352"/>
    <mergeCell ref="K349:K352"/>
    <mergeCell ref="L349:L352"/>
    <mergeCell ref="A353:A356"/>
    <mergeCell ref="B353:B356"/>
    <mergeCell ref="C353:C356"/>
    <mergeCell ref="J353:J356"/>
    <mergeCell ref="K353:K356"/>
    <mergeCell ref="L353:L356"/>
    <mergeCell ref="A357:A360"/>
    <mergeCell ref="B357:B360"/>
    <mergeCell ref="C357:C360"/>
    <mergeCell ref="J357:J360"/>
    <mergeCell ref="K357:K360"/>
    <mergeCell ref="L357:L360"/>
    <mergeCell ref="A361:A364"/>
    <mergeCell ref="B361:B364"/>
    <mergeCell ref="C361:C364"/>
    <mergeCell ref="J361:J364"/>
    <mergeCell ref="K361:K364"/>
    <mergeCell ref="L361:L364"/>
    <mergeCell ref="A365:A368"/>
    <mergeCell ref="B365:B368"/>
    <mergeCell ref="C365:C368"/>
    <mergeCell ref="J365:J368"/>
    <mergeCell ref="K365:K368"/>
    <mergeCell ref="L365:L368"/>
    <mergeCell ref="A369:A372"/>
    <mergeCell ref="B369:B372"/>
    <mergeCell ref="C369:C372"/>
    <mergeCell ref="J369:J372"/>
    <mergeCell ref="K369:K372"/>
    <mergeCell ref="L369:L372"/>
    <mergeCell ref="A373:A376"/>
    <mergeCell ref="B373:B376"/>
    <mergeCell ref="C373:C376"/>
    <mergeCell ref="J373:J376"/>
    <mergeCell ref="K373:K376"/>
    <mergeCell ref="L373:L376"/>
    <mergeCell ref="A377:A380"/>
    <mergeCell ref="B377:B380"/>
    <mergeCell ref="C377:C380"/>
    <mergeCell ref="J377:J380"/>
    <mergeCell ref="K377:K380"/>
    <mergeCell ref="L377:L380"/>
    <mergeCell ref="A381:L381"/>
    <mergeCell ref="A382:A385"/>
    <mergeCell ref="B382:B385"/>
    <mergeCell ref="C382:C385"/>
    <mergeCell ref="J382:J385"/>
    <mergeCell ref="K382:K385"/>
    <mergeCell ref="L382:L385"/>
    <mergeCell ref="A386:A389"/>
    <mergeCell ref="B386:B389"/>
    <mergeCell ref="C386:C389"/>
    <mergeCell ref="J386:J389"/>
    <mergeCell ref="K386:K389"/>
    <mergeCell ref="L386:L389"/>
    <mergeCell ref="A390:A393"/>
    <mergeCell ref="B390:B393"/>
    <mergeCell ref="C390:C393"/>
    <mergeCell ref="J390:J393"/>
    <mergeCell ref="K390:K393"/>
    <mergeCell ref="L390:L393"/>
    <mergeCell ref="A394:A397"/>
    <mergeCell ref="B394:B397"/>
    <mergeCell ref="C394:C397"/>
    <mergeCell ref="J394:J397"/>
    <mergeCell ref="K394:K397"/>
    <mergeCell ref="L394:L397"/>
    <mergeCell ref="A398:A401"/>
    <mergeCell ref="B398:B401"/>
    <mergeCell ref="C398:C401"/>
    <mergeCell ref="J398:J401"/>
    <mergeCell ref="K398:K401"/>
    <mergeCell ref="L398:L401"/>
    <mergeCell ref="A402:A405"/>
    <mergeCell ref="B402:B405"/>
    <mergeCell ref="C402:C405"/>
    <mergeCell ref="J402:J405"/>
    <mergeCell ref="K402:K405"/>
    <mergeCell ref="L402:L405"/>
    <mergeCell ref="A406:A409"/>
    <mergeCell ref="B406:B409"/>
    <mergeCell ref="C406:C409"/>
    <mergeCell ref="J406:J409"/>
    <mergeCell ref="K406:K409"/>
    <mergeCell ref="L406:L409"/>
    <mergeCell ref="A410:A413"/>
    <mergeCell ref="B410:B413"/>
    <mergeCell ref="C410:C413"/>
    <mergeCell ref="J410:J413"/>
    <mergeCell ref="K410:K413"/>
    <mergeCell ref="L410:L413"/>
    <mergeCell ref="A414:A417"/>
    <mergeCell ref="B414:B417"/>
    <mergeCell ref="C414:C417"/>
    <mergeCell ref="J414:J417"/>
    <mergeCell ref="K414:K417"/>
    <mergeCell ref="L414:L417"/>
    <mergeCell ref="A418:A421"/>
    <mergeCell ref="B418:B421"/>
    <mergeCell ref="C418:C421"/>
    <mergeCell ref="J418:J421"/>
    <mergeCell ref="K418:K421"/>
    <mergeCell ref="L418:L421"/>
    <mergeCell ref="A422:L422"/>
    <mergeCell ref="A423:A426"/>
    <mergeCell ref="B423:B426"/>
    <mergeCell ref="C423:C426"/>
    <mergeCell ref="J423:J426"/>
    <mergeCell ref="K423:K426"/>
    <mergeCell ref="L423:L426"/>
    <mergeCell ref="A427:A430"/>
    <mergeCell ref="B427:B430"/>
    <mergeCell ref="C427:C430"/>
    <mergeCell ref="J427:J430"/>
    <mergeCell ref="K427:K430"/>
    <mergeCell ref="L427:L430"/>
    <mergeCell ref="A431:A434"/>
    <mergeCell ref="B431:B434"/>
    <mergeCell ref="C431:C434"/>
    <mergeCell ref="J431:J434"/>
    <mergeCell ref="K431:K434"/>
    <mergeCell ref="L431:L434"/>
    <mergeCell ref="A435:A438"/>
    <mergeCell ref="B435:B438"/>
    <mergeCell ref="C435:C438"/>
    <mergeCell ref="J435:J438"/>
    <mergeCell ref="K435:K438"/>
    <mergeCell ref="L435:L438"/>
    <mergeCell ref="A439:A442"/>
    <mergeCell ref="B439:B442"/>
    <mergeCell ref="C439:C442"/>
    <mergeCell ref="J439:J442"/>
    <mergeCell ref="K439:K442"/>
    <mergeCell ref="L439:L442"/>
    <mergeCell ref="A443:A446"/>
    <mergeCell ref="B443:B446"/>
    <mergeCell ref="C443:C446"/>
    <mergeCell ref="J443:J446"/>
    <mergeCell ref="K443:K446"/>
    <mergeCell ref="L443:L446"/>
    <mergeCell ref="A447:A450"/>
    <mergeCell ref="B447:B450"/>
    <mergeCell ref="C447:C450"/>
    <mergeCell ref="J447:J450"/>
    <mergeCell ref="K447:K450"/>
    <mergeCell ref="L447:L450"/>
    <mergeCell ref="A451:A454"/>
    <mergeCell ref="B451:B454"/>
    <mergeCell ref="C451:C454"/>
    <mergeCell ref="J451:J454"/>
    <mergeCell ref="K451:K454"/>
    <mergeCell ref="L451:L454"/>
    <mergeCell ref="A455:A458"/>
    <mergeCell ref="B455:B458"/>
    <mergeCell ref="C455:C458"/>
    <mergeCell ref="J455:J458"/>
    <mergeCell ref="K455:K458"/>
    <mergeCell ref="L455:L458"/>
    <mergeCell ref="A459:A462"/>
    <mergeCell ref="B459:B462"/>
    <mergeCell ref="C459:C462"/>
    <mergeCell ref="J459:J462"/>
    <mergeCell ref="K459:K462"/>
    <mergeCell ref="L459:L462"/>
    <mergeCell ref="A463:A466"/>
    <mergeCell ref="B463:B466"/>
    <mergeCell ref="C463:C466"/>
    <mergeCell ref="J463:J466"/>
    <mergeCell ref="K463:K466"/>
    <mergeCell ref="L463:L466"/>
    <mergeCell ref="A467:L467"/>
    <mergeCell ref="A468:A471"/>
    <mergeCell ref="B468:B471"/>
    <mergeCell ref="C468:C471"/>
    <mergeCell ref="J468:J471"/>
    <mergeCell ref="K468:K471"/>
    <mergeCell ref="L468:L471"/>
    <mergeCell ref="B472:L472"/>
    <mergeCell ref="A473:A476"/>
    <mergeCell ref="B473:B476"/>
    <mergeCell ref="C473:C476"/>
    <mergeCell ref="J473:J476"/>
    <mergeCell ref="K473:K476"/>
    <mergeCell ref="L473:L476"/>
    <mergeCell ref="B477:L477"/>
    <mergeCell ref="A478:A481"/>
    <mergeCell ref="B478:B481"/>
    <mergeCell ref="C478:C481"/>
    <mergeCell ref="J478:J481"/>
    <mergeCell ref="K478:K481"/>
    <mergeCell ref="L478:L481"/>
    <mergeCell ref="A482:A485"/>
    <mergeCell ref="B482:B485"/>
    <mergeCell ref="C482:C485"/>
    <mergeCell ref="J482:J485"/>
    <mergeCell ref="K482:K485"/>
    <mergeCell ref="L482:L485"/>
    <mergeCell ref="A486:A489"/>
    <mergeCell ref="B486:B489"/>
    <mergeCell ref="C486:C489"/>
    <mergeCell ref="J486:J489"/>
    <mergeCell ref="K486:K489"/>
    <mergeCell ref="L486:L489"/>
    <mergeCell ref="A490:A493"/>
    <mergeCell ref="B490:B493"/>
    <mergeCell ref="C490:C493"/>
    <mergeCell ref="J490:J493"/>
    <mergeCell ref="K490:K493"/>
    <mergeCell ref="L490:L493"/>
    <mergeCell ref="A494:A497"/>
    <mergeCell ref="B494:B497"/>
    <mergeCell ref="C494:C497"/>
    <mergeCell ref="J494:J497"/>
    <mergeCell ref="K494:K497"/>
    <mergeCell ref="L494:L497"/>
    <mergeCell ref="A498:A501"/>
    <mergeCell ref="B498:B501"/>
    <mergeCell ref="C498:C501"/>
    <mergeCell ref="J498:J501"/>
    <mergeCell ref="K498:K501"/>
    <mergeCell ref="L498:L501"/>
    <mergeCell ref="A502:A505"/>
    <mergeCell ref="B502:B505"/>
    <mergeCell ref="C502:C505"/>
    <mergeCell ref="J502:J505"/>
    <mergeCell ref="K502:K505"/>
    <mergeCell ref="L502:L505"/>
    <mergeCell ref="A506:A509"/>
    <mergeCell ref="B506:B509"/>
    <mergeCell ref="C506:C509"/>
    <mergeCell ref="J506:J509"/>
    <mergeCell ref="K506:K509"/>
    <mergeCell ref="L506:L509"/>
    <mergeCell ref="A510:A513"/>
    <mergeCell ref="B510:B513"/>
    <mergeCell ref="C510:C513"/>
    <mergeCell ref="J510:J513"/>
    <mergeCell ref="K510:K513"/>
    <mergeCell ref="L510:L513"/>
    <mergeCell ref="A514:A517"/>
    <mergeCell ref="B514:B517"/>
    <mergeCell ref="C514:C517"/>
    <mergeCell ref="J514:J517"/>
    <mergeCell ref="K514:K517"/>
    <mergeCell ref="L514:L517"/>
    <mergeCell ref="A518:A521"/>
    <mergeCell ref="B518:B521"/>
    <mergeCell ref="C518:C521"/>
    <mergeCell ref="J518:J521"/>
    <mergeCell ref="K518:K521"/>
    <mergeCell ref="L518:L521"/>
    <mergeCell ref="A522:A525"/>
    <mergeCell ref="B522:B525"/>
    <mergeCell ref="C522:C525"/>
    <mergeCell ref="J522:J525"/>
    <mergeCell ref="K522:K525"/>
    <mergeCell ref="L522:L525"/>
    <mergeCell ref="A526:A529"/>
    <mergeCell ref="B526:B529"/>
    <mergeCell ref="C526:C529"/>
    <mergeCell ref="J526:J529"/>
    <mergeCell ref="K526:K529"/>
    <mergeCell ref="L526:L529"/>
    <mergeCell ref="A530:A533"/>
    <mergeCell ref="B530:B533"/>
    <mergeCell ref="C530:C533"/>
    <mergeCell ref="J530:J533"/>
    <mergeCell ref="K530:K533"/>
    <mergeCell ref="L530:L533"/>
    <mergeCell ref="A534:A537"/>
    <mergeCell ref="B534:B537"/>
    <mergeCell ref="C534:C537"/>
    <mergeCell ref="J534:J537"/>
    <mergeCell ref="K534:K537"/>
    <mergeCell ref="L534:L537"/>
    <mergeCell ref="A538:A541"/>
    <mergeCell ref="B538:B541"/>
    <mergeCell ref="C538:C541"/>
    <mergeCell ref="J538:J541"/>
    <mergeCell ref="K538:K541"/>
    <mergeCell ref="L538:L541"/>
    <mergeCell ref="B542:L542"/>
    <mergeCell ref="A543:A546"/>
    <mergeCell ref="B543:B546"/>
    <mergeCell ref="C543:C546"/>
    <mergeCell ref="J543:J546"/>
    <mergeCell ref="K543:K546"/>
    <mergeCell ref="L543:L546"/>
    <mergeCell ref="A547:A550"/>
    <mergeCell ref="B547:B550"/>
    <mergeCell ref="C547:C550"/>
    <mergeCell ref="J547:J550"/>
    <mergeCell ref="K547:K550"/>
    <mergeCell ref="L547:L550"/>
    <mergeCell ref="A551:A554"/>
    <mergeCell ref="B551:B554"/>
    <mergeCell ref="C551:C554"/>
    <mergeCell ref="J551:J554"/>
    <mergeCell ref="K551:K554"/>
    <mergeCell ref="L551:L554"/>
    <mergeCell ref="A555:A558"/>
    <mergeCell ref="B555:B558"/>
    <mergeCell ref="C555:C558"/>
    <mergeCell ref="J555:J558"/>
    <mergeCell ref="K555:K558"/>
    <mergeCell ref="L555:L558"/>
    <mergeCell ref="B559:L559"/>
    <mergeCell ref="A560:A563"/>
    <mergeCell ref="B560:B563"/>
    <mergeCell ref="C560:C563"/>
    <mergeCell ref="J560:J563"/>
    <mergeCell ref="K560:K563"/>
    <mergeCell ref="L560:L563"/>
    <mergeCell ref="A564:A567"/>
    <mergeCell ref="B564:B567"/>
    <mergeCell ref="C564:C567"/>
    <mergeCell ref="J564:J567"/>
    <mergeCell ref="K564:K567"/>
    <mergeCell ref="L564:L567"/>
    <mergeCell ref="A568:A571"/>
    <mergeCell ref="B568:B571"/>
    <mergeCell ref="C568:C571"/>
    <mergeCell ref="J568:J571"/>
    <mergeCell ref="K568:K571"/>
    <mergeCell ref="L568:L571"/>
    <mergeCell ref="B572:L572"/>
    <mergeCell ref="A573:A576"/>
    <mergeCell ref="B573:B576"/>
    <mergeCell ref="C573:C576"/>
    <mergeCell ref="J573:J576"/>
    <mergeCell ref="K573:K576"/>
    <mergeCell ref="L573:L576"/>
    <mergeCell ref="A577:A580"/>
    <mergeCell ref="B577:B580"/>
    <mergeCell ref="C577:C580"/>
    <mergeCell ref="J577:J580"/>
    <mergeCell ref="K577:K580"/>
    <mergeCell ref="L577:L580"/>
    <mergeCell ref="A581:A584"/>
    <mergeCell ref="B581:B584"/>
    <mergeCell ref="C581:C584"/>
    <mergeCell ref="J581:J584"/>
    <mergeCell ref="K581:K584"/>
    <mergeCell ref="L581:L584"/>
    <mergeCell ref="A585:A588"/>
    <mergeCell ref="B585:B588"/>
    <mergeCell ref="C585:C588"/>
    <mergeCell ref="J585:J588"/>
    <mergeCell ref="K585:K588"/>
    <mergeCell ref="L585:L588"/>
    <mergeCell ref="A589:A592"/>
    <mergeCell ref="B589:B592"/>
    <mergeCell ref="C589:C592"/>
    <mergeCell ref="J589:J592"/>
    <mergeCell ref="K589:K592"/>
    <mergeCell ref="L589:L592"/>
    <mergeCell ref="A593:A596"/>
    <mergeCell ref="B593:B596"/>
    <mergeCell ref="C593:C596"/>
    <mergeCell ref="J593:J596"/>
    <mergeCell ref="K593:K596"/>
    <mergeCell ref="L593:L596"/>
    <mergeCell ref="A597:A600"/>
    <mergeCell ref="B597:B600"/>
    <mergeCell ref="C597:C600"/>
    <mergeCell ref="J597:J600"/>
    <mergeCell ref="K597:K600"/>
    <mergeCell ref="L597:L600"/>
    <mergeCell ref="A601:A604"/>
    <mergeCell ref="B601:B604"/>
    <mergeCell ref="C601:C604"/>
    <mergeCell ref="J601:J604"/>
    <mergeCell ref="K601:K604"/>
    <mergeCell ref="L601:L604"/>
    <mergeCell ref="A605:A608"/>
    <mergeCell ref="B605:B608"/>
    <mergeCell ref="C605:C608"/>
    <mergeCell ref="J605:J608"/>
    <mergeCell ref="K605:K608"/>
    <mergeCell ref="L605:L608"/>
    <mergeCell ref="A609:A612"/>
    <mergeCell ref="B609:B612"/>
    <mergeCell ref="C609:C612"/>
    <mergeCell ref="J609:J612"/>
    <mergeCell ref="K609:K612"/>
    <mergeCell ref="L609:L612"/>
    <mergeCell ref="A613:A616"/>
    <mergeCell ref="B613:B616"/>
    <mergeCell ref="C613:C616"/>
    <mergeCell ref="J613:J616"/>
    <mergeCell ref="K613:K616"/>
    <mergeCell ref="L613:L616"/>
    <mergeCell ref="A617:A620"/>
    <mergeCell ref="B617:B620"/>
    <mergeCell ref="C617:C620"/>
    <mergeCell ref="J617:J620"/>
    <mergeCell ref="K617:K620"/>
    <mergeCell ref="L617:L620"/>
    <mergeCell ref="B621:L621"/>
    <mergeCell ref="A622:A625"/>
    <mergeCell ref="B622:B625"/>
    <mergeCell ref="C622:C625"/>
    <mergeCell ref="J622:J625"/>
    <mergeCell ref="K622:K625"/>
    <mergeCell ref="L622:L625"/>
    <mergeCell ref="B626:L626"/>
    <mergeCell ref="A627:A630"/>
    <mergeCell ref="B627:B630"/>
    <mergeCell ref="C627:C630"/>
    <mergeCell ref="J627:J630"/>
    <mergeCell ref="K627:K630"/>
    <mergeCell ref="L627:L630"/>
    <mergeCell ref="A631:A634"/>
    <mergeCell ref="B631:B634"/>
    <mergeCell ref="C631:C634"/>
    <mergeCell ref="J631:J634"/>
    <mergeCell ref="K631:K634"/>
    <mergeCell ref="L631:L634"/>
    <mergeCell ref="A635:A638"/>
    <mergeCell ref="B635:B638"/>
    <mergeCell ref="C635:C638"/>
    <mergeCell ref="J635:J638"/>
    <mergeCell ref="K635:K638"/>
    <mergeCell ref="L635:L638"/>
    <mergeCell ref="A639:A642"/>
    <mergeCell ref="B639:B642"/>
    <mergeCell ref="C639:C642"/>
    <mergeCell ref="J639:J642"/>
    <mergeCell ref="K639:K642"/>
    <mergeCell ref="L639:L642"/>
    <mergeCell ref="A643:A646"/>
    <mergeCell ref="B643:B646"/>
    <mergeCell ref="C643:C646"/>
    <mergeCell ref="J643:J646"/>
    <mergeCell ref="K643:K646"/>
    <mergeCell ref="L643:L646"/>
    <mergeCell ref="A647:A650"/>
    <mergeCell ref="B647:B650"/>
    <mergeCell ref="C647:C650"/>
    <mergeCell ref="J647:J650"/>
    <mergeCell ref="K647:K650"/>
    <mergeCell ref="L647:L650"/>
    <mergeCell ref="A651:A654"/>
    <mergeCell ref="B651:B654"/>
    <mergeCell ref="C651:C654"/>
    <mergeCell ref="J651:J654"/>
    <mergeCell ref="K651:K654"/>
    <mergeCell ref="L651:L654"/>
    <mergeCell ref="A655:A658"/>
    <mergeCell ref="B655:B658"/>
    <mergeCell ref="C655:C658"/>
    <mergeCell ref="J655:J658"/>
    <mergeCell ref="K655:K658"/>
    <mergeCell ref="L655:L658"/>
    <mergeCell ref="A659:A662"/>
    <mergeCell ref="B659:B662"/>
    <mergeCell ref="C659:C662"/>
    <mergeCell ref="J659:J662"/>
    <mergeCell ref="K659:K662"/>
    <mergeCell ref="L659:L662"/>
    <mergeCell ref="A663:L663"/>
    <mergeCell ref="A664:A667"/>
    <mergeCell ref="B664:B667"/>
    <mergeCell ref="C664:C667"/>
    <mergeCell ref="J664:J667"/>
    <mergeCell ref="K664:K667"/>
    <mergeCell ref="L664:L667"/>
    <mergeCell ref="A668:A671"/>
    <mergeCell ref="B668:B671"/>
    <mergeCell ref="C668:C671"/>
    <mergeCell ref="J668:J671"/>
    <mergeCell ref="K668:K671"/>
    <mergeCell ref="L668:L671"/>
    <mergeCell ref="A672:A675"/>
    <mergeCell ref="B672:B675"/>
    <mergeCell ref="C672:C675"/>
    <mergeCell ref="J672:J675"/>
    <mergeCell ref="K672:K675"/>
    <mergeCell ref="L672:L675"/>
    <mergeCell ref="A676:L676"/>
    <mergeCell ref="A677:A680"/>
    <mergeCell ref="B677:B680"/>
    <mergeCell ref="C677:C680"/>
    <mergeCell ref="J677:J680"/>
    <mergeCell ref="K677:K680"/>
    <mergeCell ref="L677:L680"/>
    <mergeCell ref="A681:A684"/>
    <mergeCell ref="B681:B684"/>
    <mergeCell ref="C681:C684"/>
    <mergeCell ref="J681:J684"/>
    <mergeCell ref="K681:K684"/>
    <mergeCell ref="L681:L684"/>
    <mergeCell ref="A685:A688"/>
    <mergeCell ref="B685:B688"/>
    <mergeCell ref="C685:C688"/>
    <mergeCell ref="J685:J688"/>
    <mergeCell ref="K685:K688"/>
    <mergeCell ref="L685:L688"/>
    <mergeCell ref="A689:A692"/>
    <mergeCell ref="B689:B692"/>
    <mergeCell ref="C689:C692"/>
    <mergeCell ref="J689:J692"/>
    <mergeCell ref="K689:K692"/>
    <mergeCell ref="L689:L692"/>
    <mergeCell ref="A693:A696"/>
    <mergeCell ref="B693:B696"/>
    <mergeCell ref="C693:C696"/>
    <mergeCell ref="J693:J696"/>
    <mergeCell ref="K693:K696"/>
    <mergeCell ref="L693:L696"/>
    <mergeCell ref="A697:A700"/>
    <mergeCell ref="B697:B700"/>
    <mergeCell ref="C697:C700"/>
    <mergeCell ref="J697:J700"/>
    <mergeCell ref="K697:K700"/>
    <mergeCell ref="L697:L700"/>
    <mergeCell ref="A701:A704"/>
    <mergeCell ref="B701:B704"/>
    <mergeCell ref="C701:C704"/>
    <mergeCell ref="J701:J704"/>
    <mergeCell ref="K701:K704"/>
    <mergeCell ref="L701:L704"/>
    <mergeCell ref="A705:A708"/>
    <mergeCell ref="B705:B708"/>
    <mergeCell ref="C705:C708"/>
    <mergeCell ref="J705:J708"/>
    <mergeCell ref="K705:K708"/>
    <mergeCell ref="L705:L708"/>
    <mergeCell ref="A709:A712"/>
    <mergeCell ref="B709:B712"/>
    <mergeCell ref="C709:C712"/>
    <mergeCell ref="J709:J712"/>
    <mergeCell ref="K709:K712"/>
    <mergeCell ref="L709:L712"/>
    <mergeCell ref="A713:A716"/>
    <mergeCell ref="B713:B716"/>
    <mergeCell ref="C713:C716"/>
    <mergeCell ref="J713:J716"/>
    <mergeCell ref="K713:K716"/>
    <mergeCell ref="L713:L716"/>
    <mergeCell ref="A717:A720"/>
    <mergeCell ref="B717:B720"/>
    <mergeCell ref="C717:C720"/>
    <mergeCell ref="J717:J720"/>
    <mergeCell ref="K717:K720"/>
    <mergeCell ref="L717:L720"/>
    <mergeCell ref="A721:A724"/>
    <mergeCell ref="B721:B724"/>
    <mergeCell ref="C721:C724"/>
    <mergeCell ref="J721:J724"/>
    <mergeCell ref="K721:K724"/>
    <mergeCell ref="L721:L724"/>
    <mergeCell ref="A725:A728"/>
    <mergeCell ref="B725:B728"/>
    <mergeCell ref="C725:C728"/>
    <mergeCell ref="J725:J728"/>
    <mergeCell ref="K725:K728"/>
    <mergeCell ref="L725:L728"/>
    <mergeCell ref="A729:A732"/>
    <mergeCell ref="B729:B732"/>
    <mergeCell ref="C729:C732"/>
    <mergeCell ref="J729:J732"/>
    <mergeCell ref="K729:K732"/>
    <mergeCell ref="L729:L732"/>
    <mergeCell ref="A733:A736"/>
    <mergeCell ref="B733:B736"/>
    <mergeCell ref="C733:C736"/>
    <mergeCell ref="J733:J736"/>
    <mergeCell ref="K733:K736"/>
    <mergeCell ref="L733:L736"/>
    <mergeCell ref="A737:L737"/>
    <mergeCell ref="A738:A741"/>
    <mergeCell ref="B738:B741"/>
    <mergeCell ref="C738:C741"/>
    <mergeCell ref="J738:J741"/>
    <mergeCell ref="K738:K741"/>
    <mergeCell ref="L738:L741"/>
    <mergeCell ref="A742:A745"/>
    <mergeCell ref="B742:C745"/>
    <mergeCell ref="J742:J745"/>
    <mergeCell ref="K742:K745"/>
    <mergeCell ref="L742:L745"/>
    <mergeCell ref="A746:A749"/>
    <mergeCell ref="B746:B749"/>
    <mergeCell ref="C746:C749"/>
    <mergeCell ref="J746:J749"/>
    <mergeCell ref="K746:K749"/>
    <mergeCell ref="L746:L749"/>
    <mergeCell ref="A750:A753"/>
    <mergeCell ref="B750:B753"/>
    <mergeCell ref="C750:C753"/>
    <mergeCell ref="J750:J753"/>
    <mergeCell ref="K750:K753"/>
    <mergeCell ref="L750:L753"/>
    <mergeCell ref="A754:A757"/>
    <mergeCell ref="B754:B757"/>
    <mergeCell ref="C754:C757"/>
    <mergeCell ref="J754:J757"/>
    <mergeCell ref="K754:K757"/>
    <mergeCell ref="L754:L757"/>
    <mergeCell ref="A758:A761"/>
    <mergeCell ref="B758:B761"/>
    <mergeCell ref="C758:C761"/>
    <mergeCell ref="J758:J761"/>
    <mergeCell ref="K758:K761"/>
    <mergeCell ref="L758:L761"/>
    <mergeCell ref="A762:A765"/>
    <mergeCell ref="B762:B765"/>
    <mergeCell ref="C762:C765"/>
    <mergeCell ref="J762:J765"/>
    <mergeCell ref="K762:K765"/>
    <mergeCell ref="L762:L765"/>
    <mergeCell ref="A766:A769"/>
    <mergeCell ref="B766:B769"/>
    <mergeCell ref="C766:C769"/>
    <mergeCell ref="J766:J769"/>
    <mergeCell ref="K766:K769"/>
    <mergeCell ref="L766:L769"/>
    <mergeCell ref="A770:A773"/>
    <mergeCell ref="B770:B773"/>
    <mergeCell ref="C770:C773"/>
    <mergeCell ref="J770:J773"/>
    <mergeCell ref="K770:K773"/>
    <mergeCell ref="L770:L773"/>
    <mergeCell ref="A774:A777"/>
    <mergeCell ref="B774:B777"/>
    <mergeCell ref="C774:C777"/>
    <mergeCell ref="J774:J777"/>
    <mergeCell ref="K774:K777"/>
    <mergeCell ref="L774:L777"/>
    <mergeCell ref="A778:A781"/>
    <mergeCell ref="B778:B781"/>
    <mergeCell ref="C778:C781"/>
    <mergeCell ref="J778:J781"/>
    <mergeCell ref="K778:K781"/>
    <mergeCell ref="L778:L781"/>
    <mergeCell ref="A782:A785"/>
    <mergeCell ref="B782:B785"/>
    <mergeCell ref="C782:C785"/>
    <mergeCell ref="J782:J785"/>
    <mergeCell ref="K782:K785"/>
    <mergeCell ref="L782:L785"/>
    <mergeCell ref="A786:A789"/>
    <mergeCell ref="B786:B789"/>
    <mergeCell ref="C786:C789"/>
    <mergeCell ref="J786:J789"/>
    <mergeCell ref="K786:K789"/>
    <mergeCell ref="L786:L789"/>
    <mergeCell ref="A790:A793"/>
    <mergeCell ref="B790:C793"/>
    <mergeCell ref="J790:J793"/>
    <mergeCell ref="K790:K793"/>
    <mergeCell ref="L790:L793"/>
    <mergeCell ref="A794:A797"/>
    <mergeCell ref="B794:B797"/>
    <mergeCell ref="C794:C797"/>
    <mergeCell ref="J794:J797"/>
    <mergeCell ref="K794:K797"/>
    <mergeCell ref="L794:L797"/>
    <mergeCell ref="A798:A801"/>
    <mergeCell ref="B798:B801"/>
    <mergeCell ref="C798:C801"/>
    <mergeCell ref="J798:J801"/>
    <mergeCell ref="K798:K801"/>
    <mergeCell ref="L798:L801"/>
    <mergeCell ref="A802:A805"/>
    <mergeCell ref="B802:B805"/>
    <mergeCell ref="C802:C805"/>
    <mergeCell ref="J802:J805"/>
    <mergeCell ref="K802:K805"/>
    <mergeCell ref="L802:L805"/>
    <mergeCell ref="A806:A809"/>
    <mergeCell ref="B806:B809"/>
    <mergeCell ref="C806:C809"/>
    <mergeCell ref="J806:J809"/>
    <mergeCell ref="K806:K809"/>
    <mergeCell ref="L806:L809"/>
    <mergeCell ref="A810:A813"/>
    <mergeCell ref="B810:B813"/>
    <mergeCell ref="C810:C813"/>
    <mergeCell ref="J810:J813"/>
    <mergeCell ref="K810:K813"/>
    <mergeCell ref="L810:L813"/>
    <mergeCell ref="A814:A817"/>
    <mergeCell ref="B814:B817"/>
    <mergeCell ref="C814:C817"/>
    <mergeCell ref="J814:J817"/>
    <mergeCell ref="K814:K817"/>
    <mergeCell ref="L814:L817"/>
    <mergeCell ref="A818:A821"/>
    <mergeCell ref="B818:B821"/>
    <mergeCell ref="C818:C821"/>
    <mergeCell ref="J818:J821"/>
    <mergeCell ref="K818:K821"/>
    <mergeCell ref="L818:L821"/>
    <mergeCell ref="A822:A825"/>
    <mergeCell ref="B822:B825"/>
    <mergeCell ref="C822:C825"/>
    <mergeCell ref="J822:J825"/>
    <mergeCell ref="K822:K825"/>
    <mergeCell ref="L822:L825"/>
    <mergeCell ref="A826:A829"/>
    <mergeCell ref="B826:B829"/>
    <mergeCell ref="C826:C829"/>
    <mergeCell ref="J826:J829"/>
    <mergeCell ref="K826:K829"/>
    <mergeCell ref="L826:L829"/>
    <mergeCell ref="A830:A833"/>
    <mergeCell ref="B830:B833"/>
    <mergeCell ref="C830:C833"/>
    <mergeCell ref="J830:J833"/>
    <mergeCell ref="K830:K833"/>
    <mergeCell ref="L830:L833"/>
    <mergeCell ref="A834:A837"/>
    <mergeCell ref="B834:B837"/>
    <mergeCell ref="C834:C837"/>
    <mergeCell ref="J834:J837"/>
    <mergeCell ref="K834:K837"/>
    <mergeCell ref="L834:L837"/>
    <mergeCell ref="A838:L838"/>
    <mergeCell ref="A839:A842"/>
    <mergeCell ref="B839:B842"/>
    <mergeCell ref="C839:C842"/>
    <mergeCell ref="J839:J842"/>
    <mergeCell ref="K839:K842"/>
    <mergeCell ref="L839:L842"/>
    <mergeCell ref="A843:A846"/>
    <mergeCell ref="B843:B846"/>
    <mergeCell ref="C843:C846"/>
    <mergeCell ref="J843:J846"/>
    <mergeCell ref="K843:K846"/>
    <mergeCell ref="L843:L846"/>
    <mergeCell ref="A847:L847"/>
    <mergeCell ref="A848:A851"/>
    <mergeCell ref="B848:B851"/>
    <mergeCell ref="C848:C851"/>
    <mergeCell ref="J848:J851"/>
    <mergeCell ref="K848:K851"/>
    <mergeCell ref="L848:L851"/>
    <mergeCell ref="A852:A855"/>
    <mergeCell ref="B852:B855"/>
    <mergeCell ref="C852:C855"/>
    <mergeCell ref="J852:J855"/>
    <mergeCell ref="K852:K855"/>
    <mergeCell ref="L852:L855"/>
    <mergeCell ref="A856:L856"/>
    <mergeCell ref="A857:A860"/>
    <mergeCell ref="B857:B860"/>
    <mergeCell ref="C857:C860"/>
    <mergeCell ref="J857:J860"/>
    <mergeCell ref="K857:K860"/>
    <mergeCell ref="L857:L860"/>
    <mergeCell ref="A861:A864"/>
    <mergeCell ref="B861:B864"/>
    <mergeCell ref="C861:C864"/>
    <mergeCell ref="J861:J864"/>
    <mergeCell ref="K861:K864"/>
    <mergeCell ref="L861:L864"/>
    <mergeCell ref="A865:A868"/>
    <mergeCell ref="B865:B868"/>
    <mergeCell ref="C865:C868"/>
    <mergeCell ref="J865:J868"/>
    <mergeCell ref="K865:K868"/>
    <mergeCell ref="L865:L868"/>
    <mergeCell ref="A869:A872"/>
    <mergeCell ref="B869:B872"/>
    <mergeCell ref="C869:C872"/>
    <mergeCell ref="J869:J872"/>
    <mergeCell ref="K869:K872"/>
    <mergeCell ref="L869:L872"/>
    <mergeCell ref="A873:A876"/>
    <mergeCell ref="B873:B876"/>
    <mergeCell ref="C873:C876"/>
    <mergeCell ref="J873:J876"/>
    <mergeCell ref="K873:K876"/>
    <mergeCell ref="L873:L876"/>
    <mergeCell ref="A877:A880"/>
    <mergeCell ref="B877:B880"/>
    <mergeCell ref="C877:C880"/>
    <mergeCell ref="J877:J880"/>
    <mergeCell ref="K877:K880"/>
    <mergeCell ref="L877:L880"/>
    <mergeCell ref="A881:A884"/>
    <mergeCell ref="B881:B884"/>
    <mergeCell ref="C881:C884"/>
    <mergeCell ref="J881:J884"/>
    <mergeCell ref="K881:K884"/>
    <mergeCell ref="L881:L884"/>
    <mergeCell ref="A885:A888"/>
    <mergeCell ref="B885:B888"/>
    <mergeCell ref="C885:C888"/>
    <mergeCell ref="J885:J888"/>
    <mergeCell ref="K885:K888"/>
    <mergeCell ref="L885:L888"/>
    <mergeCell ref="A889:A892"/>
    <mergeCell ref="B889:B892"/>
    <mergeCell ref="C889:C892"/>
    <mergeCell ref="J889:J892"/>
    <mergeCell ref="K889:K892"/>
    <mergeCell ref="L889:L892"/>
    <mergeCell ref="A893:A896"/>
    <mergeCell ref="B893:B896"/>
    <mergeCell ref="C893:C896"/>
    <mergeCell ref="J893:J896"/>
    <mergeCell ref="K893:K896"/>
    <mergeCell ref="L893:L896"/>
    <mergeCell ref="A897:A900"/>
    <mergeCell ref="B897:B900"/>
    <mergeCell ref="C897:C900"/>
    <mergeCell ref="J897:J900"/>
    <mergeCell ref="K897:K900"/>
    <mergeCell ref="L897:L900"/>
    <mergeCell ref="A901:A904"/>
    <mergeCell ref="B901:B904"/>
    <mergeCell ref="C901:C904"/>
    <mergeCell ref="J901:J904"/>
    <mergeCell ref="K901:K904"/>
    <mergeCell ref="L901:L904"/>
    <mergeCell ref="A905:A908"/>
    <mergeCell ref="B905:B908"/>
    <mergeCell ref="C905:C908"/>
    <mergeCell ref="J905:J908"/>
    <mergeCell ref="K905:K908"/>
    <mergeCell ref="L905:L908"/>
    <mergeCell ref="A909:A912"/>
    <mergeCell ref="B909:B912"/>
    <mergeCell ref="C909:C912"/>
    <mergeCell ref="J909:J912"/>
    <mergeCell ref="K909:K912"/>
    <mergeCell ref="L909:L912"/>
    <mergeCell ref="A913:A916"/>
    <mergeCell ref="B913:B916"/>
    <mergeCell ref="C913:C916"/>
    <mergeCell ref="J913:J916"/>
    <mergeCell ref="K913:K916"/>
    <mergeCell ref="L913:L916"/>
    <mergeCell ref="A917:A920"/>
    <mergeCell ref="B917:B920"/>
    <mergeCell ref="C917:C920"/>
    <mergeCell ref="J917:J920"/>
    <mergeCell ref="K917:K920"/>
    <mergeCell ref="L917:L920"/>
    <mergeCell ref="A921:L921"/>
    <mergeCell ref="A922:A925"/>
    <mergeCell ref="B922:B925"/>
    <mergeCell ref="C922:C925"/>
    <mergeCell ref="J922:J925"/>
    <mergeCell ref="K922:K925"/>
    <mergeCell ref="L922:L925"/>
    <mergeCell ref="A926:A929"/>
    <mergeCell ref="B926:B929"/>
    <mergeCell ref="C926:C929"/>
    <mergeCell ref="J926:J929"/>
    <mergeCell ref="K926:K929"/>
    <mergeCell ref="L926:L929"/>
    <mergeCell ref="A930:L930"/>
    <mergeCell ref="A931:A934"/>
    <mergeCell ref="B931:B934"/>
    <mergeCell ref="C931:C934"/>
    <mergeCell ref="J931:J934"/>
    <mergeCell ref="K931:K934"/>
    <mergeCell ref="L931:L934"/>
    <mergeCell ref="A935:A938"/>
    <mergeCell ref="B935:B938"/>
    <mergeCell ref="C935:C938"/>
    <mergeCell ref="J935:J938"/>
    <mergeCell ref="K935:K938"/>
    <mergeCell ref="L935:L938"/>
    <mergeCell ref="A939:A942"/>
    <mergeCell ref="B939:B942"/>
    <mergeCell ref="C939:C942"/>
    <mergeCell ref="J939:J942"/>
    <mergeCell ref="K939:K942"/>
    <mergeCell ref="L939:L942"/>
    <mergeCell ref="A943:A946"/>
    <mergeCell ref="B943:B946"/>
    <mergeCell ref="C943:C946"/>
    <mergeCell ref="J943:J946"/>
    <mergeCell ref="K943:K946"/>
    <mergeCell ref="L943:L946"/>
    <mergeCell ref="A947:A950"/>
    <mergeCell ref="B947:B950"/>
    <mergeCell ref="C947:C950"/>
    <mergeCell ref="J947:J950"/>
    <mergeCell ref="K947:K950"/>
    <mergeCell ref="L947:L950"/>
    <mergeCell ref="A951:A954"/>
    <mergeCell ref="B951:B954"/>
    <mergeCell ref="C951:C954"/>
    <mergeCell ref="J951:J954"/>
    <mergeCell ref="K951:K954"/>
    <mergeCell ref="L951:L954"/>
    <mergeCell ref="A955:A958"/>
    <mergeCell ref="B955:B958"/>
    <mergeCell ref="C955:C958"/>
    <mergeCell ref="J955:J958"/>
    <mergeCell ref="K955:K958"/>
    <mergeCell ref="L955:L958"/>
    <mergeCell ref="A959:A962"/>
    <mergeCell ref="B959:B962"/>
    <mergeCell ref="C959:C962"/>
    <mergeCell ref="J959:J962"/>
    <mergeCell ref="K959:K962"/>
    <mergeCell ref="L959:L962"/>
    <mergeCell ref="A963:A966"/>
    <mergeCell ref="B963:B966"/>
    <mergeCell ref="C963:C966"/>
    <mergeCell ref="J963:J966"/>
    <mergeCell ref="K963:K966"/>
    <mergeCell ref="L963:L966"/>
    <mergeCell ref="A967:A970"/>
    <mergeCell ref="B967:B970"/>
    <mergeCell ref="C967:C970"/>
    <mergeCell ref="J967:J970"/>
    <mergeCell ref="K967:K970"/>
    <mergeCell ref="L967:L970"/>
    <mergeCell ref="A971:A974"/>
    <mergeCell ref="B971:B974"/>
    <mergeCell ref="C971:C974"/>
    <mergeCell ref="J971:J974"/>
    <mergeCell ref="K971:K974"/>
    <mergeCell ref="L971:L974"/>
    <mergeCell ref="A975:A978"/>
    <mergeCell ref="B975:B978"/>
    <mergeCell ref="C975:C978"/>
    <mergeCell ref="J975:J978"/>
    <mergeCell ref="K975:K978"/>
    <mergeCell ref="L975:L978"/>
    <mergeCell ref="A979:A982"/>
    <mergeCell ref="B979:B982"/>
    <mergeCell ref="C979:C982"/>
    <mergeCell ref="J979:J982"/>
    <mergeCell ref="K979:K982"/>
    <mergeCell ref="L979:L982"/>
    <mergeCell ref="A983:A986"/>
    <mergeCell ref="B983:B986"/>
    <mergeCell ref="C983:C986"/>
    <mergeCell ref="J983:J986"/>
    <mergeCell ref="K983:K986"/>
    <mergeCell ref="L983:L986"/>
    <mergeCell ref="A987:A990"/>
    <mergeCell ref="B987:B990"/>
    <mergeCell ref="C987:C990"/>
    <mergeCell ref="J987:J990"/>
    <mergeCell ref="K987:K990"/>
    <mergeCell ref="L987:L990"/>
    <mergeCell ref="A991:A994"/>
    <mergeCell ref="B991:B994"/>
    <mergeCell ref="C991:C994"/>
    <mergeCell ref="J991:J994"/>
    <mergeCell ref="K991:K994"/>
    <mergeCell ref="L991:L994"/>
    <mergeCell ref="A995:A998"/>
    <mergeCell ref="B995:B998"/>
    <mergeCell ref="C995:C998"/>
    <mergeCell ref="J995:J998"/>
    <mergeCell ref="K995:K998"/>
    <mergeCell ref="L995:L998"/>
    <mergeCell ref="A999:A1002"/>
    <mergeCell ref="B999:B1002"/>
    <mergeCell ref="C999:C1002"/>
    <mergeCell ref="J999:J1002"/>
    <mergeCell ref="K999:K1002"/>
    <mergeCell ref="L999:L1002"/>
    <mergeCell ref="A1003:A1006"/>
    <mergeCell ref="B1003:B1006"/>
    <mergeCell ref="C1003:C1006"/>
    <mergeCell ref="J1003:J1006"/>
    <mergeCell ref="K1003:K1006"/>
    <mergeCell ref="L1003:L1006"/>
    <mergeCell ref="A1007:A1010"/>
    <mergeCell ref="B1007:B1010"/>
    <mergeCell ref="C1007:C1010"/>
    <mergeCell ref="J1007:J1010"/>
    <mergeCell ref="K1007:K1010"/>
    <mergeCell ref="L1007:L1010"/>
    <mergeCell ref="A1011:A1014"/>
    <mergeCell ref="B1011:B1014"/>
    <mergeCell ref="C1011:C1014"/>
    <mergeCell ref="J1011:J1014"/>
    <mergeCell ref="K1011:K1014"/>
    <mergeCell ref="L1011:L1014"/>
    <mergeCell ref="A1015:A1018"/>
    <mergeCell ref="B1015:B1018"/>
    <mergeCell ref="C1015:C1018"/>
    <mergeCell ref="J1015:J1018"/>
    <mergeCell ref="K1015:K1018"/>
    <mergeCell ref="L1015:L1018"/>
    <mergeCell ref="A1019:A1022"/>
    <mergeCell ref="B1019:B1022"/>
    <mergeCell ref="C1019:C1022"/>
    <mergeCell ref="J1019:J1022"/>
    <mergeCell ref="K1019:K1022"/>
    <mergeCell ref="L1019:L1022"/>
    <mergeCell ref="A1023:A1026"/>
    <mergeCell ref="B1023:B1026"/>
    <mergeCell ref="C1023:C1026"/>
    <mergeCell ref="J1023:J1026"/>
    <mergeCell ref="K1023:K1026"/>
    <mergeCell ref="L1023:L1026"/>
    <mergeCell ref="A1027:A1030"/>
    <mergeCell ref="B1027:B1030"/>
    <mergeCell ref="C1027:C1030"/>
    <mergeCell ref="J1027:J1030"/>
    <mergeCell ref="K1027:K1030"/>
    <mergeCell ref="L1027:L1030"/>
    <mergeCell ref="A1031:A1034"/>
    <mergeCell ref="B1031:B1034"/>
    <mergeCell ref="C1031:C1034"/>
    <mergeCell ref="J1031:J1034"/>
    <mergeCell ref="K1031:K1034"/>
    <mergeCell ref="L1031:L1034"/>
    <mergeCell ref="A1035:A1038"/>
    <mergeCell ref="B1035:B1038"/>
    <mergeCell ref="C1035:C1038"/>
    <mergeCell ref="J1035:J1038"/>
    <mergeCell ref="K1035:K1038"/>
    <mergeCell ref="L1035:L1038"/>
    <mergeCell ref="A1039:A1042"/>
    <mergeCell ref="B1039:B1042"/>
    <mergeCell ref="C1039:C1042"/>
    <mergeCell ref="J1039:J1042"/>
    <mergeCell ref="K1039:K1042"/>
    <mergeCell ref="L1039:L1042"/>
    <mergeCell ref="A1043:L1043"/>
    <mergeCell ref="A1044:A1047"/>
    <mergeCell ref="B1044:B1047"/>
    <mergeCell ref="C1044:C1047"/>
    <mergeCell ref="J1044:J1047"/>
    <mergeCell ref="K1044:K1047"/>
    <mergeCell ref="L1044:L1047"/>
    <mergeCell ref="A1048:A1051"/>
    <mergeCell ref="B1048:B1051"/>
    <mergeCell ref="C1048:C1051"/>
    <mergeCell ref="J1048:J1051"/>
    <mergeCell ref="K1048:K1051"/>
    <mergeCell ref="L1048:L1051"/>
    <mergeCell ref="A1052:A1055"/>
    <mergeCell ref="B1052:B1055"/>
    <mergeCell ref="C1052:C1055"/>
    <mergeCell ref="J1052:J1055"/>
    <mergeCell ref="K1052:K1055"/>
    <mergeCell ref="L1052:L1055"/>
    <mergeCell ref="A1056:A1059"/>
    <mergeCell ref="B1056:B1059"/>
    <mergeCell ref="C1056:C1059"/>
    <mergeCell ref="J1056:J1059"/>
    <mergeCell ref="K1056:K1059"/>
    <mergeCell ref="L1056:L10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2013-07-30T11:52:27Z</cp:lastPrinted>
  <dcterms:created xsi:type="dcterms:W3CDTF">2006-09-28T05:33:49Z</dcterms:created>
  <dcterms:modified xsi:type="dcterms:W3CDTF">2018-05-30T06:17:28Z</dcterms:modified>
  <cp:category/>
  <cp:version/>
  <cp:contentType/>
  <cp:contentStatus/>
</cp:coreProperties>
</file>